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80" windowWidth="14700" windowHeight="7680" tabRatio="715"/>
  </bookViews>
  <sheets>
    <sheet name="intro" sheetId="19" r:id="rId1"/>
    <sheet name="practice_yeast" sheetId="22" r:id="rId2"/>
    <sheet name="powerfit" sheetId="28" r:id="rId3"/>
    <sheet name="practice_planets" sheetId="23" r:id="rId4"/>
    <sheet name="function_properties" sheetId="25" r:id="rId5"/>
    <sheet name="practice_population" sheetId="26" r:id="rId6"/>
  </sheets>
  <definedNames>
    <definedName name="airfairb0best">#REF!</definedName>
    <definedName name="airfareb0best">#REF!</definedName>
    <definedName name="airfareb0guess">#REF!</definedName>
    <definedName name="airfareb1best">#REF!</definedName>
    <definedName name="airfareb1guess">#REF!</definedName>
    <definedName name="beta0">#REF!</definedName>
    <definedName name="beta1">#REF!</definedName>
    <definedName name="sigma">#REF!</definedName>
  </definedNames>
  <calcPr calcId="145621"/>
</workbook>
</file>

<file path=xl/calcChain.xml><?xml version="1.0" encoding="utf-8"?>
<calcChain xmlns="http://schemas.openxmlformats.org/spreadsheetml/2006/main">
  <c r="F14" i="22" l="1"/>
  <c r="F147" i="19"/>
  <c r="E147" i="19"/>
  <c r="F146" i="19"/>
  <c r="E146" i="19"/>
  <c r="F145" i="19"/>
  <c r="E145" i="19"/>
  <c r="G145" i="19" s="1"/>
  <c r="F144" i="19"/>
  <c r="E144" i="19"/>
  <c r="G144" i="19" s="1"/>
  <c r="H144" i="19" s="1"/>
  <c r="J144" i="19" s="1"/>
  <c r="F143" i="19"/>
  <c r="E143" i="19"/>
  <c r="F142" i="19"/>
  <c r="E142" i="19"/>
  <c r="F141" i="19"/>
  <c r="E141" i="19"/>
  <c r="G141" i="19" s="1"/>
  <c r="F140" i="19"/>
  <c r="E140" i="19"/>
  <c r="G140" i="19" s="1"/>
  <c r="H140" i="19" s="1"/>
  <c r="J140" i="19" s="1"/>
  <c r="F139" i="19"/>
  <c r="E139" i="19"/>
  <c r="F138" i="19"/>
  <c r="E138" i="19"/>
  <c r="F100" i="19"/>
  <c r="E100" i="19"/>
  <c r="F99" i="19"/>
  <c r="E99" i="19"/>
  <c r="F98" i="19"/>
  <c r="E98" i="19"/>
  <c r="F97" i="19"/>
  <c r="E97" i="19"/>
  <c r="G97" i="19" s="1"/>
  <c r="H97" i="19" s="1"/>
  <c r="F96" i="19"/>
  <c r="E96" i="19"/>
  <c r="F95" i="19"/>
  <c r="E95" i="19"/>
  <c r="F94" i="19"/>
  <c r="E94" i="19"/>
  <c r="F93" i="19"/>
  <c r="E93" i="19"/>
  <c r="G93" i="19" s="1"/>
  <c r="H93" i="19" s="1"/>
  <c r="F92" i="19"/>
  <c r="E92" i="19"/>
  <c r="F91" i="19"/>
  <c r="G146" i="19" s="1"/>
  <c r="H146" i="19" s="1"/>
  <c r="J146" i="19" s="1"/>
  <c r="E91" i="19"/>
  <c r="G91" i="19" s="1"/>
  <c r="H91" i="19" s="1"/>
  <c r="E177" i="19"/>
  <c r="F177" i="19" s="1"/>
  <c r="E178" i="19"/>
  <c r="E179" i="19"/>
  <c r="E180" i="19"/>
  <c r="E181" i="19"/>
  <c r="F181" i="19" s="1"/>
  <c r="E182" i="19"/>
  <c r="E183" i="19"/>
  <c r="F183" i="19" s="1"/>
  <c r="E184" i="19"/>
  <c r="E185" i="19"/>
  <c r="F185" i="19" s="1"/>
  <c r="E176" i="19"/>
  <c r="F176" i="19" s="1"/>
  <c r="F178" i="19"/>
  <c r="F184" i="19"/>
  <c r="F182" i="19"/>
  <c r="F180" i="19"/>
  <c r="F179" i="19"/>
  <c r="E59" i="19"/>
  <c r="F59" i="19"/>
  <c r="E60" i="19"/>
  <c r="F60" i="19"/>
  <c r="E61" i="19"/>
  <c r="F61" i="19"/>
  <c r="E62" i="19"/>
  <c r="F62" i="19"/>
  <c r="E63" i="19"/>
  <c r="F63" i="19"/>
  <c r="E64" i="19"/>
  <c r="F64" i="19"/>
  <c r="E65" i="19"/>
  <c r="F65" i="19"/>
  <c r="E66" i="19"/>
  <c r="F66" i="19"/>
  <c r="E67" i="19"/>
  <c r="F67" i="19"/>
  <c r="F58" i="19"/>
  <c r="E58" i="19"/>
  <c r="I140" i="19" l="1"/>
  <c r="I142" i="19"/>
  <c r="I144" i="19"/>
  <c r="I146" i="19"/>
  <c r="H141" i="19"/>
  <c r="J141" i="19" s="1"/>
  <c r="I141" i="19"/>
  <c r="H145" i="19"/>
  <c r="J145" i="19" s="1"/>
  <c r="I145" i="19"/>
  <c r="G98" i="19"/>
  <c r="H98" i="19" s="1"/>
  <c r="G94" i="19"/>
  <c r="H94" i="19" s="1"/>
  <c r="G100" i="19"/>
  <c r="H100" i="19" s="1"/>
  <c r="G96" i="19"/>
  <c r="H96" i="19" s="1"/>
  <c r="G92" i="19"/>
  <c r="H92" i="19" s="1"/>
  <c r="G139" i="19"/>
  <c r="G143" i="19"/>
  <c r="G147" i="19"/>
  <c r="G99" i="19"/>
  <c r="H99" i="19" s="1"/>
  <c r="G95" i="19"/>
  <c r="H95" i="19" s="1"/>
  <c r="G138" i="19"/>
  <c r="H138" i="19" s="1"/>
  <c r="J138" i="19" s="1"/>
  <c r="G142" i="19"/>
  <c r="H142" i="19" s="1"/>
  <c r="J142" i="19" s="1"/>
  <c r="F18" i="22"/>
  <c r="F21" i="22"/>
  <c r="F17" i="22"/>
  <c r="F20" i="22"/>
  <c r="F16" i="22"/>
  <c r="F19" i="22"/>
  <c r="F15" i="22"/>
  <c r="F16" i="19"/>
  <c r="F10" i="19"/>
  <c r="E11" i="19"/>
  <c r="F11" i="19" s="1"/>
  <c r="E12" i="19"/>
  <c r="F12" i="19" s="1"/>
  <c r="E13" i="19"/>
  <c r="F13" i="19" s="1"/>
  <c r="E14" i="19"/>
  <c r="F14" i="19" s="1"/>
  <c r="E15" i="19"/>
  <c r="F15" i="19" s="1"/>
  <c r="E16" i="19"/>
  <c r="E17" i="19"/>
  <c r="F17" i="19" s="1"/>
  <c r="E18" i="19"/>
  <c r="F18" i="19" s="1"/>
  <c r="E19" i="19"/>
  <c r="F19" i="19" s="1"/>
  <c r="E10" i="19"/>
  <c r="H139" i="19" l="1"/>
  <c r="J139" i="19" s="1"/>
  <c r="I139" i="19"/>
  <c r="H143" i="19"/>
  <c r="J143" i="19" s="1"/>
  <c r="I143" i="19"/>
  <c r="H147" i="19"/>
  <c r="J147" i="19" s="1"/>
  <c r="I147" i="19"/>
  <c r="I138" i="19"/>
</calcChain>
</file>

<file path=xl/sharedStrings.xml><?xml version="1.0" encoding="utf-8"?>
<sst xmlns="http://schemas.openxmlformats.org/spreadsheetml/2006/main" count="252" uniqueCount="224">
  <si>
    <t>Year</t>
  </si>
  <si>
    <t>What if the data set isn't linear?</t>
  </si>
  <si>
    <t>data from Peck/Olsen/Devore page 285</t>
  </si>
  <si>
    <t>years since 1989</t>
  </si>
  <si>
    <t>thousands of people waiting for organ transplants</t>
  </si>
  <si>
    <t>linear yhat</t>
  </si>
  <si>
    <t>x</t>
  </si>
  <si>
    <t>y</t>
  </si>
  <si>
    <t>residuals from linear fit</t>
  </si>
  <si>
    <t>Time(hours)</t>
  </si>
  <si>
    <t>Biomass</t>
  </si>
  <si>
    <t>data from</t>
  </si>
  <si>
    <t>http://en.wikipedia.org/wiki/Attributes_of_the_largest_solar_system_bodies</t>
  </si>
  <si>
    <t>The first 6 data points are what Kepler had to work with; everything else was discovered later.</t>
  </si>
  <si>
    <t>OrbitRadius(AU)</t>
  </si>
  <si>
    <t>Period(years)</t>
  </si>
  <si>
    <t>Mercury</t>
  </si>
  <si>
    <t>Venus</t>
  </si>
  <si>
    <t>Earth</t>
  </si>
  <si>
    <t>Mars</t>
  </si>
  <si>
    <t>Jupiter</t>
  </si>
  <si>
    <t>Saturn</t>
  </si>
  <si>
    <t>Uranus</t>
  </si>
  <si>
    <t>Neptune</t>
  </si>
  <si>
    <t>Ceres</t>
  </si>
  <si>
    <t>Orcus</t>
  </si>
  <si>
    <t>Pluto</t>
  </si>
  <si>
    <t>Ixion</t>
  </si>
  <si>
    <t>TX300</t>
  </si>
  <si>
    <t>Varuna</t>
  </si>
  <si>
    <t>Santa</t>
  </si>
  <si>
    <t>Quaoar</t>
  </si>
  <si>
    <t>Easterbunny</t>
  </si>
  <si>
    <t>Eris</t>
  </si>
  <si>
    <t>Sedna</t>
  </si>
  <si>
    <t>Transformed Period</t>
  </si>
  <si>
    <t>Transformed Radius</t>
  </si>
  <si>
    <t>Transformed time</t>
  </si>
  <si>
    <t>Transformed biomass</t>
  </si>
  <si>
    <t>yhat = beta_0   *  e^( beta_1 * x )</t>
  </si>
  <si>
    <t>yhat = beta_0   *   x^(beta_1)</t>
  </si>
  <si>
    <t>yhat = beta_0    +   beta_1    *   Ln(x)</t>
  </si>
  <si>
    <t>but Excel uses Ln)</t>
  </si>
  <si>
    <t>(it's also okay to use Log10 instead of Ln,</t>
  </si>
  <si>
    <t>yhat = beta_0 + beta_1 * (1/x)</t>
  </si>
  <si>
    <t>yhat = 1/(beta_0 + beta_1 * x)</t>
  </si>
  <si>
    <t>Is that the same, or different, than doing</t>
  </si>
  <si>
    <t>1/yhat = beta_0 + beta_1 * (1/x) ?</t>
  </si>
  <si>
    <t>options in Excel.</t>
  </si>
  <si>
    <t>linear</t>
  </si>
  <si>
    <t>exponential</t>
  </si>
  <si>
    <t>power</t>
  </si>
  <si>
    <t>log</t>
  </si>
  <si>
    <t>1/x</t>
  </si>
  <si>
    <t>This isn't an option in Excel's trendline tool,</t>
  </si>
  <si>
    <t>but you can do it yourself.</t>
  </si>
  <si>
    <t>value as x grows</t>
  </si>
  <si>
    <t>value @ x=0</t>
  </si>
  <si>
    <t>presumably just the USA wait list?</t>
  </si>
  <si>
    <t>When choosing a function to fit to your data,</t>
  </si>
  <si>
    <t>consider how your data should behave near x=0 and as x grows,</t>
  </si>
  <si>
    <t>and usually pick a function that matches that behavior.</t>
  </si>
  <si>
    <t>Use words and phrases like "zero", "finite", "infinite", "0 or infinite", and "infinite but slowly!"</t>
  </si>
  <si>
    <t>from</t>
  </si>
  <si>
    <t>http://en.wikipedia.org/wiki/Us_population</t>
  </si>
  <si>
    <t>Population</t>
  </si>
  <si>
    <t>transformed Year</t>
  </si>
  <si>
    <t>transformed Population</t>
  </si>
  <si>
    <t>What properties do these curves have? Look below for graphs.</t>
  </si>
  <si>
    <t>A function whose behavior near x=0 is either infinite or zero</t>
  </si>
  <si>
    <t>is almost always not a good idea when  your x-axis is dates, like 1776 or 2001.</t>
  </si>
  <si>
    <t>This is still true even if you shift your origin so t=0 is the first point in your data set.</t>
  </si>
  <si>
    <t>It might be okay sometimes if you shift so t=0 is a few years before your data set starts,</t>
  </si>
  <si>
    <t>but there's no easy way to know how far back to start.</t>
  </si>
  <si>
    <t>the =forecast() function,</t>
  </si>
  <si>
    <t>which computes linear yhat</t>
  </si>
  <si>
    <t>values directly; it calls</t>
  </si>
  <si>
    <t>the =slope and =intercept</t>
  </si>
  <si>
    <t>The residuals certainly look like a</t>
  </si>
  <si>
    <t>even though the R^2 value from the linear fit is rather</t>
  </si>
  <si>
    <t>Excel has an option to fit a parabola (or cubic, etc.)</t>
  </si>
  <si>
    <t>and that is sometimes useful,</t>
  </si>
  <si>
    <t>but it's actually a bit dangerous to use higher-order polynomials.</t>
  </si>
  <si>
    <t>What if the data was exponential? How could we turn it into a linear function?</t>
  </si>
  <si>
    <t>What is the inverse function of the exponential function e^x ?</t>
  </si>
  <si>
    <t>which has x appearing linearly. The graph then should look mostly like a straight line.</t>
  </si>
  <si>
    <t>transformed (thousands of people waiting)</t>
  </si>
  <si>
    <t>Wouldn't you say this new plot looks a lot more linear?</t>
  </si>
  <si>
    <t>Go ahead and fit a line to it using the graph/Trendline; how does the R^2 value compare to the original linear fit?</t>
  </si>
  <si>
    <t>Here's the hard part: We just found a linear fit to our transformed data. Now we should undo the transformation</t>
  </si>
  <si>
    <t>to get an equation that predicts y values in the original units.</t>
  </si>
  <si>
    <t>We have</t>
  </si>
  <si>
    <t>Take e^ on each side to get</t>
  </si>
  <si>
    <t>Apply this identity: e^(c+d) = (e^c) * (e^d) to the 2.9645 to get</t>
  </si>
  <si>
    <t>Ln(y) = 2.9645 + 0.1335x</t>
  </si>
  <si>
    <t>Right-click on a data point, choose Add Trendline, then choose an Exponential curve,</t>
  </si>
  <si>
    <t>and of course ask it to show the equation and the R^2 value.</t>
  </si>
  <si>
    <t>exponential yhat</t>
  </si>
  <si>
    <t>residuals from exponential fit</t>
  </si>
  <si>
    <t>If this data set looks like exponential growth to you,</t>
  </si>
  <si>
    <t>or if theory predicts exponential growth,</t>
  </si>
  <si>
    <t>then take the Ln of the biomass, but don't transform</t>
  </si>
  <si>
    <t>the time values, and see if you get a linear plot.</t>
  </si>
  <si>
    <t>Then fit a line to the transformed plot,</t>
  </si>
  <si>
    <t>and an exponential to the original data.</t>
  </si>
  <si>
    <t>When the data looks (or in theory, is) exponential,</t>
  </si>
  <si>
    <t>we know what inverse function to apply: logarithms.</t>
  </si>
  <si>
    <t>And even though we could write the formula as e^ or 10^ or 2^ or whatever^</t>
  </si>
  <si>
    <t>we can still take any logarithm we want (Ln, Log10, Lg2, etc) because the constant on x (beta_1) can adjust.</t>
  </si>
  <si>
    <t>But what if we think the data has a power-law relationship, like</t>
  </si>
  <si>
    <t>y = beta_0 * x^(beta_1)</t>
  </si>
  <si>
    <t>Notice the difference between this and the exponential formula</t>
  </si>
  <si>
    <t>y = beta_0 * e^(beta_1 * x)</t>
  </si>
  <si>
    <t>In the power-law, the x is in the base rather than in the exponent.</t>
  </si>
  <si>
    <t>In a power-law function like</t>
  </si>
  <si>
    <t>y = beta_0 * x^3</t>
  </si>
  <si>
    <t>we could easily take cube-roots to get a linear function of x.</t>
  </si>
  <si>
    <t>All we know how to do is fit lines, so we want to transform</t>
  </si>
  <si>
    <t>the data so it looks like a line.</t>
  </si>
  <si>
    <t>First, we'll graph some data and a straight-line fit to it, and look</t>
  </si>
  <si>
    <t>at the residuals.</t>
  </si>
  <si>
    <t>But if we don't know the exponent (like the 3 above), we don't know which root to take to linearize it.</t>
  </si>
  <si>
    <t>One tactic is to just try common values; this is called the "ladder of powers":</t>
  </si>
  <si>
    <t>cube</t>
  </si>
  <si>
    <t>square</t>
  </si>
  <si>
    <t>linear (no change)</t>
  </si>
  <si>
    <t>square-root</t>
  </si>
  <si>
    <t>cube-root</t>
  </si>
  <si>
    <t>inverse (the -1 power)</t>
  </si>
  <si>
    <t>1/square-root</t>
  </si>
  <si>
    <t>Another tactic is to linearize by taking logs on both sides, just as we did for the exponential model:</t>
  </si>
  <si>
    <t>starting with</t>
  </si>
  <si>
    <t>If we started with something more complicated like y = beta_0 * e^(beta_1 * x) then taking Ln on both sides gives us</t>
  </si>
  <si>
    <t>Ln(y) = Ln(beta_0) + beta_1 * x</t>
  </si>
  <si>
    <t>which says that Ln(y) is a linear function of x.</t>
  </si>
  <si>
    <t>we get</t>
  </si>
  <si>
    <t>Ln(y) = Ln(beta_0) + beta_1 * Ln(x)</t>
  </si>
  <si>
    <t>which says that Ln(y) is a linear function of Ln(x).</t>
  </si>
  <si>
    <t>This suggests taking the Ln of both y and x (separately),</t>
  </si>
  <si>
    <t>and if we get a reasonably straight line,</t>
  </si>
  <si>
    <t>then y might be a power-function of x.</t>
  </si>
  <si>
    <t>This is called the "log-log" method, since we are taking logarithms of both variables.</t>
  </si>
  <si>
    <t>The exponential model we did before is called "semilog-y" since we're taking the log of only one variable, y.</t>
  </si>
  <si>
    <t>Guess an appropriate transformation, try it, and plot it.</t>
  </si>
  <si>
    <t>If it seems unsatisfactory, try something else.</t>
  </si>
  <si>
    <t>If you had just found R^2 without graphing the data (on a calculator, for example),</t>
  </si>
  <si>
    <t>would you have stopped exploring and declared a linear model sufficient?</t>
  </si>
  <si>
    <t>So let's try graphing Ln(y) instead of y.</t>
  </si>
  <si>
    <t>So if y=e^x , roughly speaking, then taking the inverse function on both sides will give us</t>
  </si>
  <si>
    <t>Now let's look at the residuals, since that is standard practice.</t>
  </si>
  <si>
    <t>* the residuals of log(y) after fitting a straight line, and</t>
  </si>
  <si>
    <t>* the residuals of the original y values, after transforming our fitted straight line back to the original units.</t>
  </si>
  <si>
    <t>This gives us the equation y=(some function of x involving e^ ). But it is also a good idea to transform our predicted values</t>
  </si>
  <si>
    <t>back to the original units, by just taking e^( predicted ln(y) )</t>
  </si>
  <si>
    <t>First, we compute our linear predictions of ln(y) by using the "forecast" excel function (which uses a pure linear model)</t>
  </si>
  <si>
    <t>predicted ln(y)</t>
  </si>
  <si>
    <t>formulas for you.</t>
  </si>
  <si>
    <t>It can only do _linear_ fits.)</t>
  </si>
  <si>
    <t>Then, we reverse the logarithm by taking e^(predicted ln(y)); in Excel (and many other languages), e^value is written as exp(value).</t>
  </si>
  <si>
    <t>predicted ln(y) transformed back to original units</t>
  </si>
  <si>
    <t>Then we plot the original y values and the e^(predicted ln(y)) values.</t>
  </si>
  <si>
    <t>It is tempting to shortcut saying e^(predicted ln(y))  and just say predicted y, but it turns out this can be misleading.</t>
  </si>
  <si>
    <t xml:space="preserve">It turns out that Excel can do this graph (showing the exponential-growth trendline) for you automatically. </t>
  </si>
  <si>
    <t>Here's a copy of the original graph, without the linear trendline:</t>
  </si>
  <si>
    <t>While Excel can show the exponential trendline, it doesn't compute residuals for you.</t>
  </si>
  <si>
    <t>There are two sets of residuals to look at:</t>
  </si>
  <si>
    <t>Both are good to look at.</t>
  </si>
  <si>
    <t>We will copy the most recent table and make two new columns for these two types of residuals.</t>
  </si>
  <si>
    <t>residuals of ln(y)</t>
  </si>
  <si>
    <t>residuals in original units</t>
  </si>
  <si>
    <t>We will use the time as the horizontal variable for these residual plots.</t>
  </si>
  <si>
    <t>While there might be a low-high-low pattern, it is not as clear as the parabolic pattern was in the first residual plot we did.</t>
  </si>
  <si>
    <t>Although it is subtle, there is something else to notice: in the original units, the later data points have larger residuals than the</t>
  </si>
  <si>
    <t>first few data points. This is typical of exponential-growth models: in the original units, the variability gets larger as</t>
  </si>
  <si>
    <t>time goes on/as the y variable grows. This is called "fanning" of the residuals; the technical term is heteroscedasticity.</t>
  </si>
  <si>
    <t>hetero = different, scedastic = scattered</t>
  </si>
  <si>
    <t>Taking the log of the y values is a commonly prescribed way to try to fix this kind of fanning.</t>
  </si>
  <si>
    <t>It goes against one of the assumptions of linear regression, that the variability doesn't change with time or with y-value.</t>
  </si>
  <si>
    <t>By the way, it works just as well to use Log10 instead of Ln. The reason we used Ln is to match Excel's exponential trendline feature.</t>
  </si>
  <si>
    <t>We aren't applying a transformation to x here, just y, but we'll make two columns to make it easier to plot:</t>
  </si>
  <si>
    <t>There is an exponential-fit equivalent of the =forecast() function; it is called =growth(). If you are curious, see below for how to use it.</t>
  </si>
  <si>
    <t>It automates much of the work we just did above.</t>
  </si>
  <si>
    <t>data from Giordano (et al)'s math modeling book (?)</t>
  </si>
  <si>
    <t>inverse-square (the -2 power)</t>
  </si>
  <si>
    <t>Ln (not really a power, but this is where it would fall--it grows slower than any power of x)</t>
  </si>
  <si>
    <t>linearly predicted (transformed biomass)</t>
  </si>
  <si>
    <t>predicted (transformed biomass) transformed back to original units</t>
  </si>
  <si>
    <t>residuals of transformed biomass</t>
  </si>
  <si>
    <t xml:space="preserve">We have already filled in the linear-prediction computation; </t>
  </si>
  <si>
    <t>once you fill in the first 2 yellow columns it will stop complaining about divide-by-zero.</t>
  </si>
  <si>
    <t>Then fill in formulas in the other columns as well.</t>
  </si>
  <si>
    <t>What patterns do you see any patterns in the residuals of transformed biomass?</t>
  </si>
  <si>
    <t>What patterns do you see any patterns in the residuals in the original units?</t>
  </si>
  <si>
    <t>Now it's time for you to practice transforming data.</t>
  </si>
  <si>
    <t>Now it's time for you to practice power-law fitting using transformations.</t>
  </si>
  <si>
    <t>We will look for a relationship between how far from the sun a planet orbits, and how long it takes to go around the sun.</t>
  </si>
  <si>
    <t>The astronomer Kepler investigated this, hundreds of years ago.</t>
  </si>
  <si>
    <t>the following are just for those who are curious about astronomy; you may ignore them if you like.</t>
  </si>
  <si>
    <t>we will skip computing the predictions</t>
  </si>
  <si>
    <t>and residuals this time.</t>
  </si>
  <si>
    <t>First, transform the data as needed.</t>
  </si>
  <si>
    <t>Then fit an appropriate trendline in each graph, showing the equations of course.</t>
  </si>
  <si>
    <t>How does the equation of the trend in one graph relate to the equation in the other graph?</t>
  </si>
  <si>
    <t>graphs from Walpole, Myers, Myers, and Ye</t>
  </si>
  <si>
    <t>This graph isn't in some textbooks, but is one of the</t>
  </si>
  <si>
    <t>Note that Excel's icon near the Exponential fit button</t>
  </si>
  <si>
    <t>only shows one of these curves.</t>
  </si>
  <si>
    <t>It's up to you to know that the other one applies as well.</t>
  </si>
  <si>
    <t>And, Excel's picture for power-law growth</t>
  </si>
  <si>
    <t>is nearly indistinguishable from its picture</t>
  </si>
  <si>
    <t>for exponential growth.</t>
  </si>
  <si>
    <t>Note that Excel's icon near the power-law fit button</t>
  </si>
  <si>
    <t>It's up to you to know that the others apply as well.</t>
  </si>
  <si>
    <t>Some textbooks include it as an option.</t>
  </si>
  <si>
    <t>Some textbooks include this as an option.</t>
  </si>
  <si>
    <t>Some have been slightly modified.</t>
  </si>
  <si>
    <t>Logarithmic fits seem to be rather rare in practice.</t>
  </si>
  <si>
    <t>Transformations to Make Relationships More Linear</t>
  </si>
  <si>
    <t>Practice on Yeast Growth</t>
  </si>
  <si>
    <t>Power Relationships</t>
  </si>
  <si>
    <t>Practice on Planetary Data</t>
  </si>
  <si>
    <t>Which function to choose?</t>
  </si>
  <si>
    <t>Practice on USA Population data</t>
  </si>
  <si>
    <t>(Excel note: now we're 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</si>
</sst>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/>
    <xf numFmtId="0" fontId="2" fillId="0" borderId="0" xfId="6"/>
    <xf numFmtId="164" fontId="2" fillId="0" borderId="0" xfId="7" applyNumberFormat="1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3" borderId="0" xfId="0" applyFill="1"/>
    <xf numFmtId="0" fontId="5" fillId="0" borderId="8" xfId="9"/>
    <xf numFmtId="0" fontId="4" fillId="0" borderId="7" xfId="8"/>
  </cellXfs>
  <cellStyles count="10">
    <cellStyle name="Comma 2" xfId="7"/>
    <cellStyle name="Comma 3" xfId="1"/>
    <cellStyle name="Comma 4" xfId="5"/>
    <cellStyle name="Currency 3" xfId="2"/>
    <cellStyle name="Heading 1" xfId="8" builtinId="16"/>
    <cellStyle name="Heading 2" xfId="9" builtinId="17"/>
    <cellStyle name="Normal" xfId="0" builtinId="0"/>
    <cellStyle name="Normal 2" xfId="6"/>
    <cellStyle name="Normal 4" xfId="4"/>
    <cellStyle name="Percent 3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Original data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intro!$D$9</c:f>
              <c:strCache>
                <c:ptCount val="1"/>
                <c:pt idx="0">
                  <c:v>thousands of people waiting for organ transplants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8312554680664916"/>
                  <c:y val="-0.18079870224555264"/>
                </c:manualLayout>
              </c:layout>
              <c:numFmt formatCode="General" sourceLinked="0"/>
            </c:trendlineLbl>
          </c:trendline>
          <c:xVal>
            <c:numRef>
              <c:f>intro!$C$10:$C$19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intro!$D$10:$D$19</c:f>
              <c:numCache>
                <c:formatCode>General</c:formatCode>
                <c:ptCount val="10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44</c:v>
                </c:pt>
                <c:pt idx="6">
                  <c:v>50</c:v>
                </c:pt>
                <c:pt idx="7">
                  <c:v>57</c:v>
                </c:pt>
                <c:pt idx="8">
                  <c:v>64</c:v>
                </c:pt>
                <c:pt idx="9">
                  <c:v>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98144"/>
        <c:axId val="82612608"/>
      </c:scatterChart>
      <c:valAx>
        <c:axId val="825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(t=0 is 1989)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612608"/>
        <c:crosses val="autoZero"/>
        <c:crossBetween val="midCat"/>
      </c:valAx>
      <c:valAx>
        <c:axId val="82612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/>
                  <a:t>thousands of people waiting for organ transplants</a:t>
                </a:r>
                <a:endParaRPr lang="en-US" sz="1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259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practice_yeast!$H$13</c:f>
              <c:strCache>
                <c:ptCount val="1"/>
                <c:pt idx="0">
                  <c:v>residuals of transformed biomass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practice_yeast!$D$14:$D$21</c:f>
              <c:numCache>
                <c:formatCode>General</c:formatCode>
                <c:ptCount val="8"/>
              </c:numCache>
            </c:numRef>
          </c:xVal>
          <c:yVal>
            <c:numRef>
              <c:f>practice_yeast!$H$14:$H$21</c:f>
              <c:numCache>
                <c:formatCode>General</c:formatCode>
                <c:ptCount val="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93056"/>
        <c:axId val="58894976"/>
      </c:scatterChart>
      <c:valAx>
        <c:axId val="5889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894976"/>
        <c:crosses val="autoZero"/>
        <c:crossBetween val="midCat"/>
      </c:valAx>
      <c:valAx>
        <c:axId val="58894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residuals of transformed biomass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893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practice_yeast!$I$13</c:f>
              <c:strCache>
                <c:ptCount val="1"/>
                <c:pt idx="0">
                  <c:v>residuals in original units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practice_yeast!$D$14:$D$21</c:f>
              <c:numCache>
                <c:formatCode>General</c:formatCode>
                <c:ptCount val="8"/>
              </c:numCache>
            </c:numRef>
          </c:xVal>
          <c:yVal>
            <c:numRef>
              <c:f>practice_yeast!$I$14:$I$21</c:f>
              <c:numCache>
                <c:formatCode>General</c:formatCode>
                <c:ptCount val="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16064"/>
        <c:axId val="86115840"/>
      </c:scatterChart>
      <c:valAx>
        <c:axId val="8621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115840"/>
        <c:crosses val="autoZero"/>
        <c:crossBetween val="midCat"/>
      </c:valAx>
      <c:valAx>
        <c:axId val="86115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residuals of biomass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216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Original data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practice_planets!$C$12</c:f>
              <c:strCache>
                <c:ptCount val="1"/>
                <c:pt idx="0">
                  <c:v>Period(years)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practice_planets!$B$13:$B$18</c:f>
              <c:numCache>
                <c:formatCode>General</c:formatCode>
                <c:ptCount val="6"/>
                <c:pt idx="0">
                  <c:v>0.38700000000000001</c:v>
                </c:pt>
                <c:pt idx="1">
                  <c:v>0.72</c:v>
                </c:pt>
                <c:pt idx="2">
                  <c:v>1</c:v>
                </c:pt>
                <c:pt idx="3">
                  <c:v>1.52</c:v>
                </c:pt>
                <c:pt idx="4">
                  <c:v>5.2</c:v>
                </c:pt>
                <c:pt idx="5">
                  <c:v>9.5399999999999991</c:v>
                </c:pt>
              </c:numCache>
            </c:numRef>
          </c:xVal>
          <c:yVal>
            <c:numRef>
              <c:f>practice_planets!$C$13:$C$18</c:f>
              <c:numCache>
                <c:formatCode>General</c:formatCode>
                <c:ptCount val="6"/>
                <c:pt idx="0">
                  <c:v>0.24099999999999999</c:v>
                </c:pt>
                <c:pt idx="1">
                  <c:v>0.61499999999999999</c:v>
                </c:pt>
                <c:pt idx="2">
                  <c:v>1</c:v>
                </c:pt>
                <c:pt idx="3">
                  <c:v>1.88</c:v>
                </c:pt>
                <c:pt idx="4">
                  <c:v>11.86</c:v>
                </c:pt>
                <c:pt idx="5">
                  <c:v>29.46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62912"/>
        <c:axId val="86264832"/>
      </c:scatterChart>
      <c:valAx>
        <c:axId val="8626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Orbit Radius (AU)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264832"/>
        <c:crosses val="autoZero"/>
        <c:crossBetween val="midCat"/>
      </c:valAx>
      <c:valAx>
        <c:axId val="86264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Orbit Period (Earth 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262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Transformed data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practice_planets!$F$12</c:f>
              <c:strCache>
                <c:ptCount val="1"/>
                <c:pt idx="0">
                  <c:v>Transformed Period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practice_planets!$E$13:$E$18</c:f>
              <c:numCache>
                <c:formatCode>General</c:formatCode>
                <c:ptCount val="6"/>
              </c:numCache>
            </c:numRef>
          </c:xVal>
          <c:yVal>
            <c:numRef>
              <c:f>practice_planets!$F$13:$F$18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31392"/>
        <c:axId val="86333312"/>
      </c:scatterChart>
      <c:valAx>
        <c:axId val="8633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transformed radius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333312"/>
        <c:crosses val="autoZero"/>
        <c:crossBetween val="midCat"/>
      </c:valAx>
      <c:valAx>
        <c:axId val="86333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transformed period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331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Original data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practice_population!$B$9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practice_population!$A$10:$A$32</c:f>
              <c:numCache>
                <c:formatCode>General</c:formatCode>
                <c:ptCount val="23"/>
                <c:pt idx="0">
                  <c:v>1790</c:v>
                </c:pt>
                <c:pt idx="1">
                  <c:v>1800</c:v>
                </c:pt>
                <c:pt idx="2">
                  <c:v>1810</c:v>
                </c:pt>
                <c:pt idx="3">
                  <c:v>1820</c:v>
                </c:pt>
                <c:pt idx="4">
                  <c:v>1830</c:v>
                </c:pt>
                <c:pt idx="5">
                  <c:v>1840</c:v>
                </c:pt>
                <c:pt idx="6">
                  <c:v>1850</c:v>
                </c:pt>
                <c:pt idx="7">
                  <c:v>1860</c:v>
                </c:pt>
                <c:pt idx="8">
                  <c:v>1870</c:v>
                </c:pt>
                <c:pt idx="9">
                  <c:v>1880</c:v>
                </c:pt>
                <c:pt idx="10">
                  <c:v>1890</c:v>
                </c:pt>
                <c:pt idx="11">
                  <c:v>1900</c:v>
                </c:pt>
                <c:pt idx="12">
                  <c:v>1910</c:v>
                </c:pt>
                <c:pt idx="13">
                  <c:v>1920</c:v>
                </c:pt>
                <c:pt idx="14">
                  <c:v>1930</c:v>
                </c:pt>
                <c:pt idx="15">
                  <c:v>1940</c:v>
                </c:pt>
                <c:pt idx="16">
                  <c:v>1950</c:v>
                </c:pt>
                <c:pt idx="17">
                  <c:v>1960</c:v>
                </c:pt>
                <c:pt idx="18">
                  <c:v>1970</c:v>
                </c:pt>
                <c:pt idx="19">
                  <c:v>1980</c:v>
                </c:pt>
                <c:pt idx="20">
                  <c:v>1990</c:v>
                </c:pt>
                <c:pt idx="21">
                  <c:v>2000</c:v>
                </c:pt>
                <c:pt idx="22">
                  <c:v>2010</c:v>
                </c:pt>
              </c:numCache>
            </c:numRef>
          </c:xVal>
          <c:yVal>
            <c:numRef>
              <c:f>practice_population!$B$10:$B$32</c:f>
              <c:numCache>
                <c:formatCode>_(* #,##0_);_(* \(#,##0\);_(* "-"??_);_(@_)</c:formatCode>
                <c:ptCount val="23"/>
                <c:pt idx="0">
                  <c:v>3929214</c:v>
                </c:pt>
                <c:pt idx="1">
                  <c:v>5236631</c:v>
                </c:pt>
                <c:pt idx="2">
                  <c:v>7239881</c:v>
                </c:pt>
                <c:pt idx="3">
                  <c:v>9638453</c:v>
                </c:pt>
                <c:pt idx="4">
                  <c:v>12866020</c:v>
                </c:pt>
                <c:pt idx="5">
                  <c:v>17069453</c:v>
                </c:pt>
                <c:pt idx="6">
                  <c:v>23191876</c:v>
                </c:pt>
                <c:pt idx="7">
                  <c:v>31443321</c:v>
                </c:pt>
                <c:pt idx="8">
                  <c:v>38558371</c:v>
                </c:pt>
                <c:pt idx="9">
                  <c:v>49371340</c:v>
                </c:pt>
                <c:pt idx="10">
                  <c:v>62979766</c:v>
                </c:pt>
                <c:pt idx="11">
                  <c:v>76212168</c:v>
                </c:pt>
                <c:pt idx="12">
                  <c:v>92228496</c:v>
                </c:pt>
                <c:pt idx="13">
                  <c:v>106021537</c:v>
                </c:pt>
                <c:pt idx="14">
                  <c:v>123202624</c:v>
                </c:pt>
                <c:pt idx="15">
                  <c:v>132164569</c:v>
                </c:pt>
                <c:pt idx="16">
                  <c:v>151325798</c:v>
                </c:pt>
                <c:pt idx="17">
                  <c:v>179323175</c:v>
                </c:pt>
                <c:pt idx="18">
                  <c:v>203211926</c:v>
                </c:pt>
                <c:pt idx="19">
                  <c:v>226545805</c:v>
                </c:pt>
                <c:pt idx="20">
                  <c:v>248709873</c:v>
                </c:pt>
                <c:pt idx="21">
                  <c:v>281421906</c:v>
                </c:pt>
                <c:pt idx="22">
                  <c:v>308745538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30464"/>
        <c:axId val="86432000"/>
      </c:scatterChart>
      <c:valAx>
        <c:axId val="86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432000"/>
        <c:crosses val="autoZero"/>
        <c:crossBetween val="midCat"/>
      </c:valAx>
      <c:valAx>
        <c:axId val="8643200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6430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intro!$F$9</c:f>
              <c:strCache>
                <c:ptCount val="1"/>
                <c:pt idx="0">
                  <c:v>residuals from linear fit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intro!$C$10:$C$19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intro!$F$10:$F$19</c:f>
              <c:numCache>
                <c:formatCode>General</c:formatCode>
                <c:ptCount val="10"/>
                <c:pt idx="0">
                  <c:v>3.6909090909090949</c:v>
                </c:pt>
                <c:pt idx="1">
                  <c:v>1.115151515151517</c:v>
                </c:pt>
                <c:pt idx="2">
                  <c:v>-0.46060606060605735</c:v>
                </c:pt>
                <c:pt idx="3">
                  <c:v>-2.0363636363636317</c:v>
                </c:pt>
                <c:pt idx="4">
                  <c:v>-2.6121212121212096</c:v>
                </c:pt>
                <c:pt idx="5">
                  <c:v>-2.1878787878787875</c:v>
                </c:pt>
                <c:pt idx="6">
                  <c:v>-1.7636363636363654</c:v>
                </c:pt>
                <c:pt idx="7">
                  <c:v>-0.33939393939394336</c:v>
                </c:pt>
                <c:pt idx="8">
                  <c:v>1.0848484848484787</c:v>
                </c:pt>
                <c:pt idx="9">
                  <c:v>3.5090909090909008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07744"/>
        <c:axId val="84609664"/>
      </c:scatterChart>
      <c:valAx>
        <c:axId val="8460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(t=0 is 1989)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609664"/>
        <c:crosses val="autoZero"/>
        <c:crossBetween val="midCat"/>
      </c:valAx>
      <c:valAx>
        <c:axId val="84609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 (thousands of people)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607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transformed</a:t>
            </a:r>
            <a:r>
              <a:rPr lang="en-US" baseline="0"/>
              <a:t> data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intro!$F$57</c:f>
              <c:strCache>
                <c:ptCount val="1"/>
                <c:pt idx="0">
                  <c:v>transformed (thousands of people waiting)</c:v>
                </c:pt>
              </c:strCache>
            </c:strRef>
          </c:tx>
          <c:spPr>
            <a:ln w="28575">
              <a:noFill/>
            </a:ln>
          </c:spPr>
          <c:xVal>
            <c:numRef>
              <c:f>intro!$E$58:$E$67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intro!$F$58:$F$67</c:f>
              <c:numCache>
                <c:formatCode>General</c:formatCode>
                <c:ptCount val="10"/>
                <c:pt idx="0">
                  <c:v>3.0910424533583161</c:v>
                </c:pt>
                <c:pt idx="1">
                  <c:v>3.2188758248682006</c:v>
                </c:pt>
                <c:pt idx="2">
                  <c:v>3.3672958299864741</c:v>
                </c:pt>
                <c:pt idx="3">
                  <c:v>3.4965075614664802</c:v>
                </c:pt>
                <c:pt idx="4">
                  <c:v>3.6375861597263857</c:v>
                </c:pt>
                <c:pt idx="5">
                  <c:v>3.784189633918261</c:v>
                </c:pt>
                <c:pt idx="6">
                  <c:v>3.912023005428146</c:v>
                </c:pt>
                <c:pt idx="7">
                  <c:v>4.0430512678345503</c:v>
                </c:pt>
                <c:pt idx="8">
                  <c:v>4.1588830833596715</c:v>
                </c:pt>
                <c:pt idx="9">
                  <c:v>4.2766661190160553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30528"/>
        <c:axId val="84640896"/>
      </c:scatterChart>
      <c:valAx>
        <c:axId val="84630528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since 1989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640896"/>
        <c:crosses val="autoZero"/>
        <c:crossBetween val="midCat"/>
      </c:valAx>
      <c:valAx>
        <c:axId val="84640896"/>
        <c:scaling>
          <c:orientation val="minMax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transformed (thousands of people waiting)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630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intro!$D$9</c:f>
              <c:strCache>
                <c:ptCount val="1"/>
                <c:pt idx="0">
                  <c:v>thousands of people waiting for organ transplants</c:v>
                </c:pt>
              </c:strCache>
            </c:strRef>
          </c:tx>
          <c:spPr>
            <a:ln w="28575">
              <a:noFill/>
            </a:ln>
          </c:spPr>
          <c:xVal>
            <c:numRef>
              <c:f>intro!$C$10:$C$19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intro!$D$10:$D$19</c:f>
              <c:numCache>
                <c:formatCode>General</c:formatCode>
                <c:ptCount val="10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44</c:v>
                </c:pt>
                <c:pt idx="6">
                  <c:v>50</c:v>
                </c:pt>
                <c:pt idx="7">
                  <c:v>57</c:v>
                </c:pt>
                <c:pt idx="8">
                  <c:v>64</c:v>
                </c:pt>
                <c:pt idx="9">
                  <c:v>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52256"/>
        <c:axId val="84770816"/>
      </c:scatterChart>
      <c:valAx>
        <c:axId val="8475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(t=0 is 1989)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770816"/>
        <c:crosses val="autoZero"/>
        <c:crossBetween val="midCat"/>
      </c:valAx>
      <c:valAx>
        <c:axId val="84770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of people waiting for organ transplants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7522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intro!$D$90</c:f>
              <c:strCache>
                <c:ptCount val="1"/>
                <c:pt idx="0">
                  <c:v>thousands of people waiting for organ transplants</c:v>
                </c:pt>
              </c:strCache>
            </c:strRef>
          </c:tx>
          <c:spPr>
            <a:ln>
              <a:noFill/>
            </a:ln>
          </c:spPr>
          <c:xVal>
            <c:numRef>
              <c:f>intro!$C$91:$C$100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intro!$D$91:$D$100</c:f>
              <c:numCache>
                <c:formatCode>General</c:formatCode>
                <c:ptCount val="10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44</c:v>
                </c:pt>
                <c:pt idx="6">
                  <c:v>50</c:v>
                </c:pt>
                <c:pt idx="7">
                  <c:v>57</c:v>
                </c:pt>
                <c:pt idx="8">
                  <c:v>64</c:v>
                </c:pt>
                <c:pt idx="9">
                  <c:v>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intro!$H$90</c:f>
              <c:strCache>
                <c:ptCount val="1"/>
                <c:pt idx="0">
                  <c:v>predicted ln(y) transformed back to original units</c:v>
                </c:pt>
              </c:strCache>
            </c:strRef>
          </c:tx>
          <c:marker>
            <c:symbol val="none"/>
          </c:marker>
          <c:xVal>
            <c:numRef>
              <c:f>intro!$C$91:$C$100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intro!$H$91:$H$100</c:f>
              <c:numCache>
                <c:formatCode>General</c:formatCode>
                <c:ptCount val="10"/>
                <c:pt idx="0">
                  <c:v>22.153510716415674</c:v>
                </c:pt>
                <c:pt idx="1">
                  <c:v>25.316749912047403</c:v>
                </c:pt>
                <c:pt idx="2">
                  <c:v>28.93165937957723</c:v>
                </c:pt>
                <c:pt idx="3">
                  <c:v>33.062731881613253</c:v>
                </c:pt>
                <c:pt idx="4">
                  <c:v>37.783668925920374</c:v>
                </c:pt>
                <c:pt idx="5">
                  <c:v>43.178695656951355</c:v>
                </c:pt>
                <c:pt idx="6">
                  <c:v>49.344063497142635</c:v>
                </c:pt>
                <c:pt idx="7">
                  <c:v>56.389767346250537</c:v>
                </c:pt>
                <c:pt idx="8">
                  <c:v>64.441507974883208</c:v>
                </c:pt>
                <c:pt idx="9">
                  <c:v>73.64293462283733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92832"/>
        <c:axId val="84794752"/>
      </c:scatterChart>
      <c:valAx>
        <c:axId val="847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since 1989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794752"/>
        <c:crosses val="autoZero"/>
        <c:crossBetween val="midCat"/>
      </c:valAx>
      <c:valAx>
        <c:axId val="84794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of people waiting for organ transplants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792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residuals of ln(y) after linear</a:t>
            </a:r>
            <a:r>
              <a:rPr lang="en-US" baseline="0"/>
              <a:t> prediction of ln(y)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intro!$I$137</c:f>
              <c:strCache>
                <c:ptCount val="1"/>
                <c:pt idx="0">
                  <c:v>residuals of ln(y)</c:v>
                </c:pt>
              </c:strCache>
            </c:strRef>
          </c:tx>
          <c:spPr>
            <a:ln w="28575">
              <a:noFill/>
            </a:ln>
          </c:spPr>
          <c:xVal>
            <c:numRef>
              <c:f>intro!$C$138:$C$147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intro!$I$138:$I$147</c:f>
              <c:numCache>
                <c:formatCode>General</c:formatCode>
                <c:ptCount val="10"/>
                <c:pt idx="0">
                  <c:v>-6.9535279285592999E-3</c:v>
                </c:pt>
                <c:pt idx="1">
                  <c:v>-1.2590403665203365E-2</c:v>
                </c:pt>
                <c:pt idx="2">
                  <c:v>2.3593542065416528E-3</c:v>
                </c:pt>
                <c:pt idx="3">
                  <c:v>-1.899161559980822E-3</c:v>
                </c:pt>
                <c:pt idx="4">
                  <c:v>5.7091894533964904E-3</c:v>
                </c:pt>
                <c:pt idx="5">
                  <c:v>1.8842416398743289E-2</c:v>
                </c:pt>
                <c:pt idx="6">
                  <c:v>1.3205540662099668E-2</c:v>
                </c:pt>
                <c:pt idx="7">
                  <c:v>1.0763555821974968E-2</c:v>
                </c:pt>
                <c:pt idx="8">
                  <c:v>-6.8748758994319203E-3</c:v>
                </c:pt>
                <c:pt idx="9">
                  <c:v>-2.2562087489576221E-2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34176"/>
        <c:axId val="84848640"/>
      </c:scatterChart>
      <c:valAx>
        <c:axId val="8483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(t=0 is 1989)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848640"/>
        <c:crosses val="autoZero"/>
        <c:crossBetween val="midCat"/>
      </c:valAx>
      <c:valAx>
        <c:axId val="84848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residuals in log(thousands of people waiting)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4834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residuals in original units after back-transforming linear</a:t>
            </a:r>
            <a:r>
              <a:rPr lang="en-US" baseline="0"/>
              <a:t> predictions of ln(y)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intro!$J$137</c:f>
              <c:strCache>
                <c:ptCount val="1"/>
                <c:pt idx="0">
                  <c:v>residuals in original units</c:v>
                </c:pt>
              </c:strCache>
            </c:strRef>
          </c:tx>
          <c:spPr>
            <a:ln w="28575">
              <a:noFill/>
            </a:ln>
          </c:spPr>
          <c:xVal>
            <c:numRef>
              <c:f>intro!$C$138:$C$147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intro!$J$138:$J$147</c:f>
              <c:numCache>
                <c:formatCode>General</c:formatCode>
                <c:ptCount val="10"/>
                <c:pt idx="0">
                  <c:v>-0.15351071641567415</c:v>
                </c:pt>
                <c:pt idx="1">
                  <c:v>-0.31674991204740266</c:v>
                </c:pt>
                <c:pt idx="2">
                  <c:v>6.8340620422770115E-2</c:v>
                </c:pt>
                <c:pt idx="3">
                  <c:v>-6.2731881613252938E-2</c:v>
                </c:pt>
                <c:pt idx="4">
                  <c:v>0.21633107407962626</c:v>
                </c:pt>
                <c:pt idx="5">
                  <c:v>0.82130434304864508</c:v>
                </c:pt>
                <c:pt idx="6">
                  <c:v>0.65593650285736516</c:v>
                </c:pt>
                <c:pt idx="7">
                  <c:v>0.61023265374946334</c:v>
                </c:pt>
                <c:pt idx="8">
                  <c:v>-0.44150797488320848</c:v>
                </c:pt>
                <c:pt idx="9">
                  <c:v>-1.6429346228373305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88800"/>
        <c:axId val="86190720"/>
      </c:scatterChart>
      <c:valAx>
        <c:axId val="8618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(t=0 is 1989)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190720"/>
        <c:crosses val="autoZero"/>
        <c:crossBetween val="midCat"/>
      </c:valAx>
      <c:valAx>
        <c:axId val="86190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residuals of thousands of people waiting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188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Original data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practice_yeast!$B$13</c:f>
              <c:strCache>
                <c:ptCount val="1"/>
                <c:pt idx="0">
                  <c:v>Biomass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practice_yeast!$A$14:$A$21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practice_yeast!$B$14:$B$21</c:f>
              <c:numCache>
                <c:formatCode>General</c:formatCode>
                <c:ptCount val="8"/>
                <c:pt idx="0">
                  <c:v>9.6</c:v>
                </c:pt>
                <c:pt idx="1">
                  <c:v>18.3</c:v>
                </c:pt>
                <c:pt idx="2">
                  <c:v>29</c:v>
                </c:pt>
                <c:pt idx="3">
                  <c:v>47.2</c:v>
                </c:pt>
                <c:pt idx="4">
                  <c:v>71.099999999999994</c:v>
                </c:pt>
                <c:pt idx="5">
                  <c:v>119.1</c:v>
                </c:pt>
                <c:pt idx="6">
                  <c:v>174.6</c:v>
                </c:pt>
                <c:pt idx="7">
                  <c:v>247.3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53920"/>
        <c:axId val="85956096"/>
      </c:scatterChart>
      <c:valAx>
        <c:axId val="8595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5956096"/>
        <c:crosses val="autoZero"/>
        <c:crossBetween val="midCat"/>
      </c:valAx>
      <c:valAx>
        <c:axId val="85956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Biomass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5953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Transformed data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practice_yeast!$E$13</c:f>
              <c:strCache>
                <c:ptCount val="1"/>
                <c:pt idx="0">
                  <c:v>Transformed biomass</c:v>
                </c:pt>
              </c:strCache>
            </c:strRef>
          </c:tx>
          <c:spPr>
            <a:ln w="28575">
              <a:noFill/>
            </a:ln>
          </c:spPr>
          <c:xVal>
            <c:numRef>
              <c:f>practice_yeast!$D$14:$D$21</c:f>
              <c:numCache>
                <c:formatCode>General</c:formatCode>
                <c:ptCount val="8"/>
              </c:numCache>
            </c:numRef>
          </c:xVal>
          <c:yVal>
            <c:numRef>
              <c:f>practice_yeast!$E$14:$E$21</c:f>
              <c:numCache>
                <c:formatCode>General</c:formatCode>
                <c:ptCount val="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73248"/>
        <c:axId val="86065536"/>
      </c:scatterChart>
      <c:valAx>
        <c:axId val="8597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transformed 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6065536"/>
        <c:crosses val="autoZero"/>
        <c:crossBetween val="midCat"/>
      </c:valAx>
      <c:valAx>
        <c:axId val="8606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transformed biomass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5973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104775</xdr:rowOff>
    </xdr:from>
    <xdr:to>
      <xdr:col>14</xdr:col>
      <xdr:colOff>314325</xdr:colOff>
      <xdr:row>12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13</xdr:row>
      <xdr:rowOff>152400</xdr:rowOff>
    </xdr:from>
    <xdr:to>
      <xdr:col>14</xdr:col>
      <xdr:colOff>180975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56</xdr:row>
      <xdr:rowOff>38100</xdr:rowOff>
    </xdr:from>
    <xdr:to>
      <xdr:col>13</xdr:col>
      <xdr:colOff>428625</xdr:colOff>
      <xdr:row>66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108</xdr:row>
      <xdr:rowOff>0</xdr:rowOff>
    </xdr:from>
    <xdr:to>
      <xdr:col>7</xdr:col>
      <xdr:colOff>590550</xdr:colOff>
      <xdr:row>122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419100</xdr:colOff>
      <xdr:row>87</xdr:row>
      <xdr:rowOff>157162</xdr:rowOff>
    </xdr:from>
    <xdr:to>
      <xdr:col>17</xdr:col>
      <xdr:colOff>114300</xdr:colOff>
      <xdr:row>96</xdr:row>
      <xdr:rowOff>42862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552450</xdr:colOff>
      <xdr:row>147</xdr:row>
      <xdr:rowOff>71437</xdr:rowOff>
    </xdr:from>
    <xdr:to>
      <xdr:col>7</xdr:col>
      <xdr:colOff>476250</xdr:colOff>
      <xdr:row>161</xdr:row>
      <xdr:rowOff>147637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609600</xdr:colOff>
      <xdr:row>147</xdr:row>
      <xdr:rowOff>71437</xdr:rowOff>
    </xdr:from>
    <xdr:to>
      <xdr:col>15</xdr:col>
      <xdr:colOff>85725</xdr:colOff>
      <xdr:row>161</xdr:row>
      <xdr:rowOff>147637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28575</xdr:rowOff>
    </xdr:from>
    <xdr:to>
      <xdr:col>15</xdr:col>
      <xdr:colOff>68035</xdr:colOff>
      <xdr:row>13</xdr:row>
      <xdr:rowOff>40821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102054</xdr:colOff>
      <xdr:row>13</xdr:row>
      <xdr:rowOff>78921</xdr:rowOff>
    </xdr:from>
    <xdr:to>
      <xdr:col>15</xdr:col>
      <xdr:colOff>136072</xdr:colOff>
      <xdr:row>24</xdr:row>
      <xdr:rowOff>54428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108858</xdr:colOff>
      <xdr:row>24</xdr:row>
      <xdr:rowOff>104774</xdr:rowOff>
    </xdr:from>
    <xdr:to>
      <xdr:col>15</xdr:col>
      <xdr:colOff>163285</xdr:colOff>
      <xdr:row>35</xdr:row>
      <xdr:rowOff>176893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122464</xdr:colOff>
      <xdr:row>36</xdr:row>
      <xdr:rowOff>23131</xdr:rowOff>
    </xdr:from>
    <xdr:to>
      <xdr:col>15</xdr:col>
      <xdr:colOff>163285</xdr:colOff>
      <xdr:row>48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6</xdr:row>
      <xdr:rowOff>47625</xdr:rowOff>
    </xdr:from>
    <xdr:to>
      <xdr:col>16</xdr:col>
      <xdr:colOff>485775</xdr:colOff>
      <xdr:row>20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20</xdr:row>
      <xdr:rowOff>152400</xdr:rowOff>
    </xdr:from>
    <xdr:to>
      <xdr:col>16</xdr:col>
      <xdr:colOff>485775</xdr:colOff>
      <xdr:row>35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24</xdr:row>
      <xdr:rowOff>9525</xdr:rowOff>
    </xdr:from>
    <xdr:to>
      <xdr:col>3</xdr:col>
      <xdr:colOff>933450</xdr:colOff>
      <xdr:row>35</xdr:row>
      <xdr:rowOff>85725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771650"/>
          <a:ext cx="3781425" cy="2171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3</xdr:col>
      <xdr:colOff>838200</xdr:colOff>
      <xdr:row>50</xdr:row>
      <xdr:rowOff>171450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619625"/>
          <a:ext cx="3714750" cy="2266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69</xdr:row>
      <xdr:rowOff>47625</xdr:rowOff>
    </xdr:from>
    <xdr:to>
      <xdr:col>3</xdr:col>
      <xdr:colOff>933450</xdr:colOff>
      <xdr:row>81</xdr:row>
      <xdr:rowOff>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10382250"/>
          <a:ext cx="3771900" cy="2238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133350</xdr:colOff>
      <xdr:row>84</xdr:row>
      <xdr:rowOff>85725</xdr:rowOff>
    </xdr:from>
    <xdr:to>
      <xdr:col>2</xdr:col>
      <xdr:colOff>1323975</xdr:colOff>
      <xdr:row>96</xdr:row>
      <xdr:rowOff>28575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2950" y="13277850"/>
          <a:ext cx="2028825" cy="2228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54</xdr:row>
      <xdr:rowOff>38100</xdr:rowOff>
    </xdr:from>
    <xdr:to>
      <xdr:col>3</xdr:col>
      <xdr:colOff>857250</xdr:colOff>
      <xdr:row>65</xdr:row>
      <xdr:rowOff>114300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7515225"/>
          <a:ext cx="3724275" cy="2171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95250</xdr:rowOff>
    </xdr:from>
    <xdr:to>
      <xdr:col>14</xdr:col>
      <xdr:colOff>333375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workbookViewId="0">
      <selection activeCell="E2" sqref="E2"/>
    </sheetView>
  </sheetViews>
  <sheetFormatPr defaultRowHeight="15" x14ac:dyDescent="0.25"/>
  <cols>
    <col min="3" max="3" width="15.28515625" bestFit="1" customWidth="1"/>
    <col min="4" max="4" width="11.28515625" customWidth="1"/>
    <col min="5" max="5" width="15.5703125" customWidth="1"/>
    <col min="6" max="6" width="12" customWidth="1"/>
    <col min="7" max="7" width="10" customWidth="1"/>
    <col min="8" max="8" width="12.42578125" customWidth="1"/>
  </cols>
  <sheetData>
    <row r="1" spans="1:10" ht="20.25" thickBot="1" x14ac:dyDescent="0.35">
      <c r="A1" s="16" t="s">
        <v>217</v>
      </c>
      <c r="J1" t="s">
        <v>2</v>
      </c>
    </row>
    <row r="2" spans="1:10" ht="15.75" thickTop="1" x14ac:dyDescent="0.25">
      <c r="J2" t="s">
        <v>58</v>
      </c>
    </row>
    <row r="3" spans="1:10" x14ac:dyDescent="0.25">
      <c r="B3" t="s">
        <v>1</v>
      </c>
    </row>
    <row r="4" spans="1:10" x14ac:dyDescent="0.25">
      <c r="B4" t="s">
        <v>117</v>
      </c>
    </row>
    <row r="5" spans="1:10" x14ac:dyDescent="0.25">
      <c r="B5" t="s">
        <v>118</v>
      </c>
    </row>
    <row r="6" spans="1:10" x14ac:dyDescent="0.25">
      <c r="B6" t="s">
        <v>119</v>
      </c>
    </row>
    <row r="7" spans="1:10" x14ac:dyDescent="0.25">
      <c r="B7" t="s">
        <v>120</v>
      </c>
    </row>
    <row r="8" spans="1:10" x14ac:dyDescent="0.25">
      <c r="C8" t="s">
        <v>6</v>
      </c>
      <c r="D8" t="s">
        <v>7</v>
      </c>
    </row>
    <row r="9" spans="1:10" ht="75" x14ac:dyDescent="0.25">
      <c r="C9" s="1" t="s">
        <v>3</v>
      </c>
      <c r="D9" s="1" t="s">
        <v>4</v>
      </c>
      <c r="E9" t="s">
        <v>5</v>
      </c>
      <c r="F9" t="s">
        <v>8</v>
      </c>
    </row>
    <row r="10" spans="1:10" x14ac:dyDescent="0.25">
      <c r="B10">
        <v>1990</v>
      </c>
      <c r="C10">
        <v>1</v>
      </c>
      <c r="D10">
        <v>22</v>
      </c>
      <c r="E10">
        <f>FORECAST(C10,$D$10:$D$19,$C$10:$C$19)</f>
        <v>18.309090909090905</v>
      </c>
      <c r="F10">
        <f>D10-E10</f>
        <v>3.6909090909090949</v>
      </c>
    </row>
    <row r="11" spans="1:10" x14ac:dyDescent="0.25">
      <c r="C11">
        <v>2</v>
      </c>
      <c r="D11">
        <v>25</v>
      </c>
      <c r="E11">
        <f t="shared" ref="E11:E19" si="0">FORECAST(C11,$D$10:$D$19,$C$10:$C$19)</f>
        <v>23.884848484848483</v>
      </c>
      <c r="F11">
        <f t="shared" ref="F11:F19" si="1">D11-E11</f>
        <v>1.115151515151517</v>
      </c>
    </row>
    <row r="12" spans="1:10" x14ac:dyDescent="0.25">
      <c r="C12">
        <v>3</v>
      </c>
      <c r="D12">
        <v>29</v>
      </c>
      <c r="E12">
        <f t="shared" si="0"/>
        <v>29.460606060606057</v>
      </c>
      <c r="F12">
        <f t="shared" si="1"/>
        <v>-0.46060606060605735</v>
      </c>
    </row>
    <row r="13" spans="1:10" x14ac:dyDescent="0.25">
      <c r="C13">
        <v>4</v>
      </c>
      <c r="D13">
        <v>33</v>
      </c>
      <c r="E13">
        <f t="shared" si="0"/>
        <v>35.036363636363632</v>
      </c>
      <c r="F13">
        <f t="shared" si="1"/>
        <v>-2.0363636363636317</v>
      </c>
    </row>
    <row r="14" spans="1:10" x14ac:dyDescent="0.25">
      <c r="C14">
        <v>5</v>
      </c>
      <c r="D14">
        <v>38</v>
      </c>
      <c r="E14">
        <f t="shared" si="0"/>
        <v>40.61212121212121</v>
      </c>
      <c r="F14">
        <f t="shared" si="1"/>
        <v>-2.6121212121212096</v>
      </c>
    </row>
    <row r="15" spans="1:10" x14ac:dyDescent="0.25">
      <c r="C15">
        <v>6</v>
      </c>
      <c r="D15">
        <v>44</v>
      </c>
      <c r="E15">
        <f t="shared" si="0"/>
        <v>46.187878787878788</v>
      </c>
      <c r="F15">
        <f t="shared" si="1"/>
        <v>-2.1878787878787875</v>
      </c>
    </row>
    <row r="16" spans="1:10" x14ac:dyDescent="0.25">
      <c r="C16">
        <v>7</v>
      </c>
      <c r="D16">
        <v>50</v>
      </c>
      <c r="E16">
        <f t="shared" si="0"/>
        <v>51.763636363636365</v>
      </c>
      <c r="F16">
        <f t="shared" si="1"/>
        <v>-1.7636363636363654</v>
      </c>
    </row>
    <row r="17" spans="2:6" x14ac:dyDescent="0.25">
      <c r="C17">
        <v>8</v>
      </c>
      <c r="D17">
        <v>57</v>
      </c>
      <c r="E17">
        <f t="shared" si="0"/>
        <v>57.339393939393943</v>
      </c>
      <c r="F17">
        <f t="shared" si="1"/>
        <v>-0.33939393939394336</v>
      </c>
    </row>
    <row r="18" spans="2:6" x14ac:dyDescent="0.25">
      <c r="C18">
        <v>9</v>
      </c>
      <c r="D18">
        <v>64</v>
      </c>
      <c r="E18">
        <f t="shared" si="0"/>
        <v>62.915151515151521</v>
      </c>
      <c r="F18">
        <f t="shared" si="1"/>
        <v>1.0848484848484787</v>
      </c>
    </row>
    <row r="19" spans="2:6" x14ac:dyDescent="0.25">
      <c r="B19">
        <v>1999</v>
      </c>
      <c r="C19">
        <v>10</v>
      </c>
      <c r="D19">
        <v>72</v>
      </c>
      <c r="E19">
        <f t="shared" si="0"/>
        <v>68.490909090909099</v>
      </c>
      <c r="F19">
        <f t="shared" si="1"/>
        <v>3.5090909090909008</v>
      </c>
    </row>
    <row r="21" spans="2:6" x14ac:dyDescent="0.25">
      <c r="E21" t="s">
        <v>223</v>
      </c>
    </row>
    <row r="22" spans="2:6" x14ac:dyDescent="0.25">
      <c r="E22" t="s">
        <v>74</v>
      </c>
    </row>
    <row r="23" spans="2:6" x14ac:dyDescent="0.25">
      <c r="E23" t="s">
        <v>75</v>
      </c>
    </row>
    <row r="24" spans="2:6" x14ac:dyDescent="0.25">
      <c r="E24" t="s">
        <v>76</v>
      </c>
    </row>
    <row r="25" spans="2:6" x14ac:dyDescent="0.25">
      <c r="E25" t="s">
        <v>77</v>
      </c>
    </row>
    <row r="26" spans="2:6" x14ac:dyDescent="0.25">
      <c r="E26" t="s">
        <v>156</v>
      </c>
    </row>
    <row r="27" spans="2:6" x14ac:dyDescent="0.25">
      <c r="E27" t="s">
        <v>157</v>
      </c>
    </row>
    <row r="28" spans="2:6" x14ac:dyDescent="0.25">
      <c r="C28" t="s">
        <v>78</v>
      </c>
    </row>
    <row r="29" spans="2:6" x14ac:dyDescent="0.25">
      <c r="C29" s="2"/>
    </row>
    <row r="30" spans="2:6" x14ac:dyDescent="0.25">
      <c r="C30" t="s">
        <v>79</v>
      </c>
    </row>
    <row r="31" spans="2:6" x14ac:dyDescent="0.25">
      <c r="C31" s="2"/>
    </row>
    <row r="32" spans="2:6" x14ac:dyDescent="0.25">
      <c r="C32" t="s">
        <v>145</v>
      </c>
    </row>
    <row r="33" spans="3:3" x14ac:dyDescent="0.25">
      <c r="C33" t="s">
        <v>146</v>
      </c>
    </row>
    <row r="34" spans="3:3" x14ac:dyDescent="0.25">
      <c r="C34" s="2"/>
    </row>
    <row r="36" spans="3:3" x14ac:dyDescent="0.25">
      <c r="C36" t="s">
        <v>80</v>
      </c>
    </row>
    <row r="37" spans="3:3" x14ac:dyDescent="0.25">
      <c r="C37" t="s">
        <v>81</v>
      </c>
    </row>
    <row r="38" spans="3:3" x14ac:dyDescent="0.25">
      <c r="C38" t="s">
        <v>82</v>
      </c>
    </row>
    <row r="40" spans="3:3" x14ac:dyDescent="0.25">
      <c r="C40" t="s">
        <v>83</v>
      </c>
    </row>
    <row r="41" spans="3:3" x14ac:dyDescent="0.25">
      <c r="C41" t="s">
        <v>84</v>
      </c>
    </row>
    <row r="42" spans="3:3" x14ac:dyDescent="0.25">
      <c r="C42" s="2"/>
    </row>
    <row r="43" spans="3:3" x14ac:dyDescent="0.25">
      <c r="C43" t="s">
        <v>148</v>
      </c>
    </row>
    <row r="44" spans="3:3" x14ac:dyDescent="0.25">
      <c r="C44" s="2"/>
    </row>
    <row r="45" spans="3:3" x14ac:dyDescent="0.25">
      <c r="C45" t="s">
        <v>85</v>
      </c>
    </row>
    <row r="46" spans="3:3" x14ac:dyDescent="0.25">
      <c r="C46" t="s">
        <v>132</v>
      </c>
    </row>
    <row r="47" spans="3:3" x14ac:dyDescent="0.25">
      <c r="C47" t="s">
        <v>133</v>
      </c>
    </row>
    <row r="48" spans="3:3" x14ac:dyDescent="0.25">
      <c r="C48" t="s">
        <v>134</v>
      </c>
    </row>
    <row r="49" spans="2:6" x14ac:dyDescent="0.25">
      <c r="C49" t="s">
        <v>147</v>
      </c>
    </row>
    <row r="50" spans="2:6" x14ac:dyDescent="0.25">
      <c r="C50" t="s">
        <v>178</v>
      </c>
    </row>
    <row r="52" spans="2:6" x14ac:dyDescent="0.25">
      <c r="C52" t="s">
        <v>179</v>
      </c>
    </row>
    <row r="56" spans="2:6" x14ac:dyDescent="0.25">
      <c r="C56" t="s">
        <v>6</v>
      </c>
      <c r="D56" t="s">
        <v>7</v>
      </c>
    </row>
    <row r="57" spans="2:6" ht="75" x14ac:dyDescent="0.25">
      <c r="C57" s="1" t="s">
        <v>3</v>
      </c>
      <c r="D57" s="1" t="s">
        <v>4</v>
      </c>
      <c r="E57" s="6" t="s">
        <v>3</v>
      </c>
      <c r="F57" s="7" t="s">
        <v>86</v>
      </c>
    </row>
    <row r="58" spans="2:6" x14ac:dyDescent="0.25">
      <c r="B58">
        <v>1990</v>
      </c>
      <c r="C58">
        <v>1</v>
      </c>
      <c r="D58">
        <v>22</v>
      </c>
      <c r="E58" s="8">
        <f>C58</f>
        <v>1</v>
      </c>
      <c r="F58" s="9">
        <f>LN(D58)</f>
        <v>3.0910424533583161</v>
      </c>
    </row>
    <row r="59" spans="2:6" x14ac:dyDescent="0.25">
      <c r="C59">
        <v>2</v>
      </c>
      <c r="D59">
        <v>25</v>
      </c>
      <c r="E59" s="8">
        <f t="shared" ref="E59:E67" si="2">C59</f>
        <v>2</v>
      </c>
      <c r="F59" s="9">
        <f t="shared" ref="F59:F67" si="3">LN(D59)</f>
        <v>3.2188758248682006</v>
      </c>
    </row>
    <row r="60" spans="2:6" x14ac:dyDescent="0.25">
      <c r="C60">
        <v>3</v>
      </c>
      <c r="D60">
        <v>29</v>
      </c>
      <c r="E60" s="8">
        <f t="shared" si="2"/>
        <v>3</v>
      </c>
      <c r="F60" s="9">
        <f t="shared" si="3"/>
        <v>3.3672958299864741</v>
      </c>
    </row>
    <row r="61" spans="2:6" x14ac:dyDescent="0.25">
      <c r="C61">
        <v>4</v>
      </c>
      <c r="D61">
        <v>33</v>
      </c>
      <c r="E61" s="8">
        <f t="shared" si="2"/>
        <v>4</v>
      </c>
      <c r="F61" s="9">
        <f t="shared" si="3"/>
        <v>3.4965075614664802</v>
      </c>
    </row>
    <row r="62" spans="2:6" x14ac:dyDescent="0.25">
      <c r="C62">
        <v>5</v>
      </c>
      <c r="D62">
        <v>38</v>
      </c>
      <c r="E62" s="8">
        <f t="shared" si="2"/>
        <v>5</v>
      </c>
      <c r="F62" s="9">
        <f t="shared" si="3"/>
        <v>3.6375861597263857</v>
      </c>
    </row>
    <row r="63" spans="2:6" x14ac:dyDescent="0.25">
      <c r="C63">
        <v>6</v>
      </c>
      <c r="D63">
        <v>44</v>
      </c>
      <c r="E63" s="8">
        <f t="shared" si="2"/>
        <v>6</v>
      </c>
      <c r="F63" s="9">
        <f t="shared" si="3"/>
        <v>3.784189633918261</v>
      </c>
    </row>
    <row r="64" spans="2:6" x14ac:dyDescent="0.25">
      <c r="C64">
        <v>7</v>
      </c>
      <c r="D64">
        <v>50</v>
      </c>
      <c r="E64" s="8">
        <f t="shared" si="2"/>
        <v>7</v>
      </c>
      <c r="F64" s="9">
        <f t="shared" si="3"/>
        <v>3.912023005428146</v>
      </c>
    </row>
    <row r="65" spans="2:6" x14ac:dyDescent="0.25">
      <c r="C65">
        <v>8</v>
      </c>
      <c r="D65">
        <v>57</v>
      </c>
      <c r="E65" s="8">
        <f t="shared" si="2"/>
        <v>8</v>
      </c>
      <c r="F65" s="9">
        <f t="shared" si="3"/>
        <v>4.0430512678345503</v>
      </c>
    </row>
    <row r="66" spans="2:6" x14ac:dyDescent="0.25">
      <c r="C66">
        <v>9</v>
      </c>
      <c r="D66">
        <v>64</v>
      </c>
      <c r="E66" s="8">
        <f t="shared" si="2"/>
        <v>9</v>
      </c>
      <c r="F66" s="9">
        <f t="shared" si="3"/>
        <v>4.1588830833596715</v>
      </c>
    </row>
    <row r="67" spans="2:6" x14ac:dyDescent="0.25">
      <c r="B67">
        <v>1999</v>
      </c>
      <c r="C67">
        <v>10</v>
      </c>
      <c r="D67">
        <v>72</v>
      </c>
      <c r="E67" s="10">
        <f t="shared" si="2"/>
        <v>10</v>
      </c>
      <c r="F67" s="11">
        <f t="shared" si="3"/>
        <v>4.2766661190160553</v>
      </c>
    </row>
    <row r="69" spans="2:6" x14ac:dyDescent="0.25">
      <c r="C69" t="s">
        <v>87</v>
      </c>
    </row>
    <row r="70" spans="2:6" x14ac:dyDescent="0.25">
      <c r="C70" s="2"/>
    </row>
    <row r="71" spans="2:6" x14ac:dyDescent="0.25">
      <c r="C71" t="s">
        <v>88</v>
      </c>
    </row>
    <row r="72" spans="2:6" x14ac:dyDescent="0.25">
      <c r="C72" s="2"/>
    </row>
    <row r="74" spans="2:6" x14ac:dyDescent="0.25">
      <c r="C74" t="s">
        <v>89</v>
      </c>
    </row>
    <row r="75" spans="2:6" x14ac:dyDescent="0.25">
      <c r="C75" t="s">
        <v>90</v>
      </c>
    </row>
    <row r="76" spans="2:6" x14ac:dyDescent="0.25">
      <c r="C76" t="s">
        <v>91</v>
      </c>
    </row>
    <row r="77" spans="2:6" x14ac:dyDescent="0.25">
      <c r="C77" t="s">
        <v>94</v>
      </c>
    </row>
    <row r="78" spans="2:6" x14ac:dyDescent="0.25">
      <c r="C78" t="s">
        <v>92</v>
      </c>
    </row>
    <row r="79" spans="2:6" x14ac:dyDescent="0.25">
      <c r="C79" s="2"/>
    </row>
    <row r="80" spans="2:6" x14ac:dyDescent="0.25">
      <c r="C80" t="s">
        <v>93</v>
      </c>
    </row>
    <row r="81" spans="2:8" x14ac:dyDescent="0.25">
      <c r="C81" s="2"/>
    </row>
    <row r="82" spans="2:8" x14ac:dyDescent="0.25">
      <c r="C82" t="s">
        <v>152</v>
      </c>
    </row>
    <row r="83" spans="2:8" x14ac:dyDescent="0.25">
      <c r="C83" s="12" t="s">
        <v>153</v>
      </c>
    </row>
    <row r="84" spans="2:8" x14ac:dyDescent="0.25">
      <c r="C84" s="12" t="s">
        <v>154</v>
      </c>
    </row>
    <row r="85" spans="2:8" x14ac:dyDescent="0.25">
      <c r="C85" s="12" t="s">
        <v>158</v>
      </c>
    </row>
    <row r="86" spans="2:8" x14ac:dyDescent="0.25">
      <c r="C86" s="12" t="s">
        <v>160</v>
      </c>
    </row>
    <row r="87" spans="2:8" x14ac:dyDescent="0.25">
      <c r="C87" s="12" t="s">
        <v>161</v>
      </c>
    </row>
    <row r="89" spans="2:8" x14ac:dyDescent="0.25">
      <c r="C89" t="s">
        <v>6</v>
      </c>
      <c r="D89" t="s">
        <v>7</v>
      </c>
    </row>
    <row r="90" spans="2:8" ht="90" x14ac:dyDescent="0.25">
      <c r="C90" s="1" t="s">
        <v>3</v>
      </c>
      <c r="D90" s="1" t="s">
        <v>4</v>
      </c>
      <c r="E90" s="6" t="s">
        <v>3</v>
      </c>
      <c r="F90" s="7" t="s">
        <v>86</v>
      </c>
      <c r="G90" s="13" t="s">
        <v>155</v>
      </c>
      <c r="H90" s="13" t="s">
        <v>159</v>
      </c>
    </row>
    <row r="91" spans="2:8" x14ac:dyDescent="0.25">
      <c r="B91">
        <v>1990</v>
      </c>
      <c r="C91">
        <v>1</v>
      </c>
      <c r="D91">
        <v>22</v>
      </c>
      <c r="E91" s="8">
        <f>C91</f>
        <v>1</v>
      </c>
      <c r="F91" s="9">
        <f>LN(D91)</f>
        <v>3.0910424533583161</v>
      </c>
      <c r="G91">
        <f>FORECAST(E91,$F$91:$F$100,$E$91:$E$100)</f>
        <v>3.0979959812868754</v>
      </c>
      <c r="H91">
        <f>EXP(G91)</f>
        <v>22.153510716415674</v>
      </c>
    </row>
    <row r="92" spans="2:8" x14ac:dyDescent="0.25">
      <c r="C92">
        <v>2</v>
      </c>
      <c r="D92">
        <v>25</v>
      </c>
      <c r="E92" s="8">
        <f t="shared" ref="E92:E100" si="4">C92</f>
        <v>2</v>
      </c>
      <c r="F92" s="9">
        <f t="shared" ref="F92:F100" si="5">LN(D92)</f>
        <v>3.2188758248682006</v>
      </c>
      <c r="G92">
        <f t="shared" ref="G92:G100" si="6">FORECAST(E92,$F$91:$F$100,$E$91:$E$100)</f>
        <v>3.2314662285334039</v>
      </c>
      <c r="H92">
        <f t="shared" ref="H92:H100" si="7">EXP(G92)</f>
        <v>25.316749912047403</v>
      </c>
    </row>
    <row r="93" spans="2:8" x14ac:dyDescent="0.25">
      <c r="C93">
        <v>3</v>
      </c>
      <c r="D93">
        <v>29</v>
      </c>
      <c r="E93" s="8">
        <f t="shared" si="4"/>
        <v>3</v>
      </c>
      <c r="F93" s="9">
        <f t="shared" si="5"/>
        <v>3.3672958299864741</v>
      </c>
      <c r="G93">
        <f t="shared" si="6"/>
        <v>3.3649364757799325</v>
      </c>
      <c r="H93">
        <f t="shared" si="7"/>
        <v>28.93165937957723</v>
      </c>
    </row>
    <row r="94" spans="2:8" x14ac:dyDescent="0.25">
      <c r="C94">
        <v>4</v>
      </c>
      <c r="D94">
        <v>33</v>
      </c>
      <c r="E94" s="8">
        <f t="shared" si="4"/>
        <v>4</v>
      </c>
      <c r="F94" s="9">
        <f t="shared" si="5"/>
        <v>3.4965075614664802</v>
      </c>
      <c r="G94">
        <f t="shared" si="6"/>
        <v>3.4984067230264611</v>
      </c>
      <c r="H94">
        <f t="shared" si="7"/>
        <v>33.062731881613253</v>
      </c>
    </row>
    <row r="95" spans="2:8" x14ac:dyDescent="0.25">
      <c r="C95">
        <v>5</v>
      </c>
      <c r="D95">
        <v>38</v>
      </c>
      <c r="E95" s="8">
        <f t="shared" si="4"/>
        <v>5</v>
      </c>
      <c r="F95" s="9">
        <f t="shared" si="5"/>
        <v>3.6375861597263857</v>
      </c>
      <c r="G95">
        <f t="shared" si="6"/>
        <v>3.6318769702729892</v>
      </c>
      <c r="H95">
        <f t="shared" si="7"/>
        <v>37.783668925920374</v>
      </c>
    </row>
    <row r="96" spans="2:8" x14ac:dyDescent="0.25">
      <c r="C96">
        <v>6</v>
      </c>
      <c r="D96">
        <v>44</v>
      </c>
      <c r="E96" s="8">
        <f t="shared" si="4"/>
        <v>6</v>
      </c>
      <c r="F96" s="9">
        <f t="shared" si="5"/>
        <v>3.784189633918261</v>
      </c>
      <c r="G96">
        <f t="shared" si="6"/>
        <v>3.7653472175195177</v>
      </c>
      <c r="H96">
        <f t="shared" si="7"/>
        <v>43.178695656951355</v>
      </c>
    </row>
    <row r="97" spans="2:8" x14ac:dyDescent="0.25">
      <c r="C97">
        <v>7</v>
      </c>
      <c r="D97">
        <v>50</v>
      </c>
      <c r="E97" s="8">
        <f t="shared" si="4"/>
        <v>7</v>
      </c>
      <c r="F97" s="9">
        <f t="shared" si="5"/>
        <v>3.912023005428146</v>
      </c>
      <c r="G97">
        <f t="shared" si="6"/>
        <v>3.8988174647660463</v>
      </c>
      <c r="H97">
        <f t="shared" si="7"/>
        <v>49.344063497142635</v>
      </c>
    </row>
    <row r="98" spans="2:8" x14ac:dyDescent="0.25">
      <c r="C98">
        <v>8</v>
      </c>
      <c r="D98">
        <v>57</v>
      </c>
      <c r="E98" s="8">
        <f t="shared" si="4"/>
        <v>8</v>
      </c>
      <c r="F98" s="9">
        <f t="shared" si="5"/>
        <v>4.0430512678345503</v>
      </c>
      <c r="G98">
        <f t="shared" si="6"/>
        <v>4.0322877120125753</v>
      </c>
      <c r="H98">
        <f t="shared" si="7"/>
        <v>56.389767346250537</v>
      </c>
    </row>
    <row r="99" spans="2:8" x14ac:dyDescent="0.25">
      <c r="C99">
        <v>9</v>
      </c>
      <c r="D99">
        <v>64</v>
      </c>
      <c r="E99" s="8">
        <f t="shared" si="4"/>
        <v>9</v>
      </c>
      <c r="F99" s="9">
        <f t="shared" si="5"/>
        <v>4.1588830833596715</v>
      </c>
      <c r="G99">
        <f t="shared" si="6"/>
        <v>4.1657579592591034</v>
      </c>
      <c r="H99">
        <f t="shared" si="7"/>
        <v>64.441507974883208</v>
      </c>
    </row>
    <row r="100" spans="2:8" x14ac:dyDescent="0.25">
      <c r="B100">
        <v>1999</v>
      </c>
      <c r="C100">
        <v>10</v>
      </c>
      <c r="D100">
        <v>72</v>
      </c>
      <c r="E100" s="10">
        <f t="shared" si="4"/>
        <v>10</v>
      </c>
      <c r="F100" s="11">
        <f t="shared" si="5"/>
        <v>4.2766661190160553</v>
      </c>
      <c r="G100">
        <f t="shared" si="6"/>
        <v>4.2992282065056315</v>
      </c>
      <c r="H100">
        <f t="shared" si="7"/>
        <v>73.64293462283733</v>
      </c>
    </row>
    <row r="101" spans="2:8" x14ac:dyDescent="0.25">
      <c r="C101" s="12"/>
    </row>
    <row r="102" spans="2:8" x14ac:dyDescent="0.25">
      <c r="C102" s="12"/>
    </row>
    <row r="103" spans="2:8" x14ac:dyDescent="0.25">
      <c r="C103" s="12"/>
    </row>
    <row r="104" spans="2:8" x14ac:dyDescent="0.25">
      <c r="C104" s="12"/>
    </row>
    <row r="105" spans="2:8" x14ac:dyDescent="0.25">
      <c r="C105" s="12"/>
    </row>
    <row r="107" spans="2:8" x14ac:dyDescent="0.25">
      <c r="C107" t="s">
        <v>162</v>
      </c>
    </row>
    <row r="108" spans="2:8" x14ac:dyDescent="0.25">
      <c r="C108" t="s">
        <v>163</v>
      </c>
    </row>
    <row r="124" spans="3:3" x14ac:dyDescent="0.25">
      <c r="C124" t="s">
        <v>95</v>
      </c>
    </row>
    <row r="125" spans="3:3" x14ac:dyDescent="0.25">
      <c r="C125" t="s">
        <v>96</v>
      </c>
    </row>
    <row r="127" spans="3:3" x14ac:dyDescent="0.25">
      <c r="C127" t="s">
        <v>149</v>
      </c>
    </row>
    <row r="128" spans="3:3" x14ac:dyDescent="0.25">
      <c r="C128" t="s">
        <v>164</v>
      </c>
    </row>
    <row r="129" spans="2:10" x14ac:dyDescent="0.25">
      <c r="C129" t="s">
        <v>165</v>
      </c>
    </row>
    <row r="130" spans="2:10" x14ac:dyDescent="0.25">
      <c r="C130" t="s">
        <v>150</v>
      </c>
    </row>
    <row r="131" spans="2:10" x14ac:dyDescent="0.25">
      <c r="C131" t="s">
        <v>151</v>
      </c>
    </row>
    <row r="132" spans="2:10" x14ac:dyDescent="0.25">
      <c r="C132" t="s">
        <v>166</v>
      </c>
    </row>
    <row r="133" spans="2:10" x14ac:dyDescent="0.25">
      <c r="C133" t="s">
        <v>170</v>
      </c>
    </row>
    <row r="134" spans="2:10" x14ac:dyDescent="0.25">
      <c r="C134" t="s">
        <v>167</v>
      </c>
    </row>
    <row r="136" spans="2:10" x14ac:dyDescent="0.25">
      <c r="C136" t="s">
        <v>6</v>
      </c>
      <c r="D136" t="s">
        <v>7</v>
      </c>
    </row>
    <row r="137" spans="2:10" ht="90" x14ac:dyDescent="0.25">
      <c r="C137" s="1" t="s">
        <v>3</v>
      </c>
      <c r="D137" s="1" t="s">
        <v>4</v>
      </c>
      <c r="E137" s="6" t="s">
        <v>3</v>
      </c>
      <c r="F137" s="7" t="s">
        <v>86</v>
      </c>
      <c r="G137" s="13" t="s">
        <v>155</v>
      </c>
      <c r="H137" s="13" t="s">
        <v>159</v>
      </c>
      <c r="I137" s="13" t="s">
        <v>168</v>
      </c>
      <c r="J137" s="13" t="s">
        <v>169</v>
      </c>
    </row>
    <row r="138" spans="2:10" x14ac:dyDescent="0.25">
      <c r="B138">
        <v>1990</v>
      </c>
      <c r="C138">
        <v>1</v>
      </c>
      <c r="D138">
        <v>22</v>
      </c>
      <c r="E138" s="8">
        <f>C138</f>
        <v>1</v>
      </c>
      <c r="F138" s="9">
        <f>LN(D138)</f>
        <v>3.0910424533583161</v>
      </c>
      <c r="G138">
        <f>FORECAST(E138,$F$91:$F$100,$E$91:$E$100)</f>
        <v>3.0979959812868754</v>
      </c>
      <c r="H138">
        <f>EXP(G138)</f>
        <v>22.153510716415674</v>
      </c>
      <c r="I138">
        <f>F138-G138</f>
        <v>-6.9535279285592999E-3</v>
      </c>
      <c r="J138">
        <f>D138-H138</f>
        <v>-0.15351071641567415</v>
      </c>
    </row>
    <row r="139" spans="2:10" x14ac:dyDescent="0.25">
      <c r="C139">
        <v>2</v>
      </c>
      <c r="D139">
        <v>25</v>
      </c>
      <c r="E139" s="8">
        <f t="shared" ref="E139:E147" si="8">C139</f>
        <v>2</v>
      </c>
      <c r="F139" s="9">
        <f t="shared" ref="F139:F147" si="9">LN(D139)</f>
        <v>3.2188758248682006</v>
      </c>
      <c r="G139">
        <f t="shared" ref="G139:G147" si="10">FORECAST(E139,$F$91:$F$100,$E$91:$E$100)</f>
        <v>3.2314662285334039</v>
      </c>
      <c r="H139">
        <f t="shared" ref="H139:H147" si="11">EXP(G139)</f>
        <v>25.316749912047403</v>
      </c>
      <c r="I139">
        <f t="shared" ref="I139:I147" si="12">F139-G139</f>
        <v>-1.2590403665203365E-2</v>
      </c>
      <c r="J139">
        <f t="shared" ref="J139:J147" si="13">D139-H139</f>
        <v>-0.31674991204740266</v>
      </c>
    </row>
    <row r="140" spans="2:10" x14ac:dyDescent="0.25">
      <c r="C140">
        <v>3</v>
      </c>
      <c r="D140">
        <v>29</v>
      </c>
      <c r="E140" s="8">
        <f t="shared" si="8"/>
        <v>3</v>
      </c>
      <c r="F140" s="9">
        <f t="shared" si="9"/>
        <v>3.3672958299864741</v>
      </c>
      <c r="G140">
        <f t="shared" si="10"/>
        <v>3.3649364757799325</v>
      </c>
      <c r="H140">
        <f t="shared" si="11"/>
        <v>28.93165937957723</v>
      </c>
      <c r="I140">
        <f t="shared" si="12"/>
        <v>2.3593542065416528E-3</v>
      </c>
      <c r="J140">
        <f t="shared" si="13"/>
        <v>6.8340620422770115E-2</v>
      </c>
    </row>
    <row r="141" spans="2:10" x14ac:dyDescent="0.25">
      <c r="C141">
        <v>4</v>
      </c>
      <c r="D141">
        <v>33</v>
      </c>
      <c r="E141" s="8">
        <f t="shared" si="8"/>
        <v>4</v>
      </c>
      <c r="F141" s="9">
        <f t="shared" si="9"/>
        <v>3.4965075614664802</v>
      </c>
      <c r="G141">
        <f t="shared" si="10"/>
        <v>3.4984067230264611</v>
      </c>
      <c r="H141">
        <f t="shared" si="11"/>
        <v>33.062731881613253</v>
      </c>
      <c r="I141">
        <f t="shared" si="12"/>
        <v>-1.899161559980822E-3</v>
      </c>
      <c r="J141">
        <f t="shared" si="13"/>
        <v>-6.2731881613252938E-2</v>
      </c>
    </row>
    <row r="142" spans="2:10" x14ac:dyDescent="0.25">
      <c r="C142">
        <v>5</v>
      </c>
      <c r="D142">
        <v>38</v>
      </c>
      <c r="E142" s="8">
        <f t="shared" si="8"/>
        <v>5</v>
      </c>
      <c r="F142" s="9">
        <f t="shared" si="9"/>
        <v>3.6375861597263857</v>
      </c>
      <c r="G142">
        <f t="shared" si="10"/>
        <v>3.6318769702729892</v>
      </c>
      <c r="H142">
        <f t="shared" si="11"/>
        <v>37.783668925920374</v>
      </c>
      <c r="I142">
        <f t="shared" si="12"/>
        <v>5.7091894533964904E-3</v>
      </c>
      <c r="J142">
        <f t="shared" si="13"/>
        <v>0.21633107407962626</v>
      </c>
    </row>
    <row r="143" spans="2:10" x14ac:dyDescent="0.25">
      <c r="C143">
        <v>6</v>
      </c>
      <c r="D143">
        <v>44</v>
      </c>
      <c r="E143" s="8">
        <f t="shared" si="8"/>
        <v>6</v>
      </c>
      <c r="F143" s="9">
        <f t="shared" si="9"/>
        <v>3.784189633918261</v>
      </c>
      <c r="G143">
        <f t="shared" si="10"/>
        <v>3.7653472175195177</v>
      </c>
      <c r="H143">
        <f t="shared" si="11"/>
        <v>43.178695656951355</v>
      </c>
      <c r="I143">
        <f t="shared" si="12"/>
        <v>1.8842416398743289E-2</v>
      </c>
      <c r="J143">
        <f t="shared" si="13"/>
        <v>0.82130434304864508</v>
      </c>
    </row>
    <row r="144" spans="2:10" x14ac:dyDescent="0.25">
      <c r="C144">
        <v>7</v>
      </c>
      <c r="D144">
        <v>50</v>
      </c>
      <c r="E144" s="8">
        <f t="shared" si="8"/>
        <v>7</v>
      </c>
      <c r="F144" s="9">
        <f t="shared" si="9"/>
        <v>3.912023005428146</v>
      </c>
      <c r="G144">
        <f t="shared" si="10"/>
        <v>3.8988174647660463</v>
      </c>
      <c r="H144">
        <f t="shared" si="11"/>
        <v>49.344063497142635</v>
      </c>
      <c r="I144">
        <f t="shared" si="12"/>
        <v>1.3205540662099668E-2</v>
      </c>
      <c r="J144">
        <f t="shared" si="13"/>
        <v>0.65593650285736516</v>
      </c>
    </row>
    <row r="145" spans="2:10" x14ac:dyDescent="0.25">
      <c r="C145">
        <v>8</v>
      </c>
      <c r="D145">
        <v>57</v>
      </c>
      <c r="E145" s="8">
        <f t="shared" si="8"/>
        <v>8</v>
      </c>
      <c r="F145" s="9">
        <f t="shared" si="9"/>
        <v>4.0430512678345503</v>
      </c>
      <c r="G145">
        <f t="shared" si="10"/>
        <v>4.0322877120125753</v>
      </c>
      <c r="H145">
        <f t="shared" si="11"/>
        <v>56.389767346250537</v>
      </c>
      <c r="I145">
        <f t="shared" si="12"/>
        <v>1.0763555821974968E-2</v>
      </c>
      <c r="J145">
        <f t="shared" si="13"/>
        <v>0.61023265374946334</v>
      </c>
    </row>
    <row r="146" spans="2:10" x14ac:dyDescent="0.25">
      <c r="C146">
        <v>9</v>
      </c>
      <c r="D146">
        <v>64</v>
      </c>
      <c r="E146" s="8">
        <f t="shared" si="8"/>
        <v>9</v>
      </c>
      <c r="F146" s="9">
        <f t="shared" si="9"/>
        <v>4.1588830833596715</v>
      </c>
      <c r="G146">
        <f t="shared" si="10"/>
        <v>4.1657579592591034</v>
      </c>
      <c r="H146">
        <f t="shared" si="11"/>
        <v>64.441507974883208</v>
      </c>
      <c r="I146">
        <f t="shared" si="12"/>
        <v>-6.8748758994319203E-3</v>
      </c>
      <c r="J146">
        <f t="shared" si="13"/>
        <v>-0.44150797488320848</v>
      </c>
    </row>
    <row r="147" spans="2:10" x14ac:dyDescent="0.25">
      <c r="B147">
        <v>1999</v>
      </c>
      <c r="C147">
        <v>10</v>
      </c>
      <c r="D147">
        <v>72</v>
      </c>
      <c r="E147" s="10">
        <f t="shared" si="8"/>
        <v>10</v>
      </c>
      <c r="F147" s="11">
        <f t="shared" si="9"/>
        <v>4.2766661190160553</v>
      </c>
      <c r="G147">
        <f t="shared" si="10"/>
        <v>4.2992282065056315</v>
      </c>
      <c r="H147">
        <f t="shared" si="11"/>
        <v>73.64293462283733</v>
      </c>
      <c r="I147">
        <f t="shared" si="12"/>
        <v>-2.2562087489576221E-2</v>
      </c>
      <c r="J147">
        <f t="shared" si="13"/>
        <v>-1.6429346228373305</v>
      </c>
    </row>
    <row r="164" spans="2:6" x14ac:dyDescent="0.25">
      <c r="C164" t="s">
        <v>171</v>
      </c>
    </row>
    <row r="165" spans="2:6" x14ac:dyDescent="0.25">
      <c r="C165" t="s">
        <v>172</v>
      </c>
    </row>
    <row r="166" spans="2:6" x14ac:dyDescent="0.25">
      <c r="C166" t="s">
        <v>173</v>
      </c>
    </row>
    <row r="167" spans="2:6" x14ac:dyDescent="0.25">
      <c r="C167" t="s">
        <v>174</v>
      </c>
    </row>
    <row r="168" spans="2:6" x14ac:dyDescent="0.25">
      <c r="C168" t="s">
        <v>175</v>
      </c>
    </row>
    <row r="169" spans="2:6" x14ac:dyDescent="0.25">
      <c r="C169" t="s">
        <v>177</v>
      </c>
    </row>
    <row r="170" spans="2:6" x14ac:dyDescent="0.25">
      <c r="C170" t="s">
        <v>176</v>
      </c>
    </row>
    <row r="172" spans="2:6" x14ac:dyDescent="0.25">
      <c r="C172" t="s">
        <v>180</v>
      </c>
    </row>
    <row r="173" spans="2:6" x14ac:dyDescent="0.25">
      <c r="C173" t="s">
        <v>181</v>
      </c>
    </row>
    <row r="174" spans="2:6" x14ac:dyDescent="0.25">
      <c r="C174" t="s">
        <v>6</v>
      </c>
      <c r="D174" t="s">
        <v>7</v>
      </c>
    </row>
    <row r="175" spans="2:6" ht="75" x14ac:dyDescent="0.25">
      <c r="C175" s="1" t="s">
        <v>3</v>
      </c>
      <c r="D175" s="1" t="s">
        <v>4</v>
      </c>
      <c r="E175" t="s">
        <v>97</v>
      </c>
      <c r="F175" t="s">
        <v>98</v>
      </c>
    </row>
    <row r="176" spans="2:6" x14ac:dyDescent="0.25">
      <c r="B176">
        <v>1990</v>
      </c>
      <c r="C176">
        <v>1</v>
      </c>
      <c r="D176">
        <v>22</v>
      </c>
      <c r="E176">
        <f>GROWTH($D$176:$D$185,$C$176:$C$185,C176,TRUE)</f>
        <v>22.153510716415671</v>
      </c>
      <c r="F176">
        <f>D176-E176</f>
        <v>-0.1535107164156706</v>
      </c>
    </row>
    <row r="177" spans="2:6" x14ac:dyDescent="0.25">
      <c r="C177">
        <v>2</v>
      </c>
      <c r="D177">
        <v>25</v>
      </c>
      <c r="E177">
        <f t="shared" ref="E177:E185" si="14">GROWTH($D$176:$D$185,$C$176:$C$185,C177,TRUE)</f>
        <v>25.316749912047403</v>
      </c>
      <c r="F177">
        <f t="shared" ref="F177:F185" si="15">D177-E177</f>
        <v>-0.31674991204740266</v>
      </c>
    </row>
    <row r="178" spans="2:6" x14ac:dyDescent="0.25">
      <c r="C178">
        <v>3</v>
      </c>
      <c r="D178">
        <v>29</v>
      </c>
      <c r="E178">
        <f t="shared" si="14"/>
        <v>28.931659379577226</v>
      </c>
      <c r="F178">
        <f t="shared" si="15"/>
        <v>6.8340620422773668E-2</v>
      </c>
    </row>
    <row r="179" spans="2:6" x14ac:dyDescent="0.25">
      <c r="C179">
        <v>4</v>
      </c>
      <c r="D179">
        <v>33</v>
      </c>
      <c r="E179">
        <f t="shared" si="14"/>
        <v>33.062731881613246</v>
      </c>
      <c r="F179">
        <f t="shared" si="15"/>
        <v>-6.2731881613245832E-2</v>
      </c>
    </row>
    <row r="180" spans="2:6" x14ac:dyDescent="0.25">
      <c r="C180">
        <v>5</v>
      </c>
      <c r="D180">
        <v>38</v>
      </c>
      <c r="E180">
        <f t="shared" si="14"/>
        <v>37.783668925920374</v>
      </c>
      <c r="F180">
        <f t="shared" si="15"/>
        <v>0.21633107407962626</v>
      </c>
    </row>
    <row r="181" spans="2:6" x14ac:dyDescent="0.25">
      <c r="C181">
        <v>6</v>
      </c>
      <c r="D181">
        <v>44</v>
      </c>
      <c r="E181">
        <f t="shared" si="14"/>
        <v>43.178695656951362</v>
      </c>
      <c r="F181">
        <f t="shared" si="15"/>
        <v>0.82130434304863797</v>
      </c>
    </row>
    <row r="182" spans="2:6" x14ac:dyDescent="0.25">
      <c r="C182">
        <v>7</v>
      </c>
      <c r="D182">
        <v>50</v>
      </c>
      <c r="E182">
        <f t="shared" si="14"/>
        <v>49.344063497142642</v>
      </c>
      <c r="F182">
        <f t="shared" si="15"/>
        <v>0.65593650285735805</v>
      </c>
    </row>
    <row r="183" spans="2:6" x14ac:dyDescent="0.25">
      <c r="C183">
        <v>8</v>
      </c>
      <c r="D183">
        <v>57</v>
      </c>
      <c r="E183">
        <f t="shared" si="14"/>
        <v>56.389767346250515</v>
      </c>
      <c r="F183">
        <f t="shared" si="15"/>
        <v>0.61023265374948465</v>
      </c>
    </row>
    <row r="184" spans="2:6" x14ac:dyDescent="0.25">
      <c r="C184">
        <v>9</v>
      </c>
      <c r="D184">
        <v>64</v>
      </c>
      <c r="E184">
        <f t="shared" si="14"/>
        <v>64.441507974883208</v>
      </c>
      <c r="F184">
        <f t="shared" si="15"/>
        <v>-0.44150797488320848</v>
      </c>
    </row>
    <row r="185" spans="2:6" x14ac:dyDescent="0.25">
      <c r="B185">
        <v>1999</v>
      </c>
      <c r="C185">
        <v>10</v>
      </c>
      <c r="D185">
        <v>72</v>
      </c>
      <c r="E185">
        <f t="shared" si="14"/>
        <v>73.642934622837373</v>
      </c>
      <c r="F185">
        <f t="shared" si="15"/>
        <v>-1.6429346228373731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0" zoomScaleNormal="70" workbookViewId="0">
      <selection activeCell="A3" sqref="A3"/>
    </sheetView>
  </sheetViews>
  <sheetFormatPr defaultRowHeight="15" x14ac:dyDescent="0.25"/>
  <cols>
    <col min="1" max="1" width="12.5703125" bestFit="1" customWidth="1"/>
    <col min="4" max="4" width="12.42578125" customWidth="1"/>
    <col min="5" max="5" width="12.28515625" customWidth="1"/>
    <col min="6" max="6" width="13.5703125" customWidth="1"/>
    <col min="7" max="7" width="14" customWidth="1"/>
    <col min="8" max="8" width="12.5703125" bestFit="1" customWidth="1"/>
    <col min="9" max="9" width="11.28515625" customWidth="1"/>
  </cols>
  <sheetData>
    <row r="1" spans="1:9" ht="18" thickBot="1" x14ac:dyDescent="0.35">
      <c r="A1" s="15" t="s">
        <v>218</v>
      </c>
      <c r="I1" t="s">
        <v>182</v>
      </c>
    </row>
    <row r="2" spans="1:9" ht="15.75" thickTop="1" x14ac:dyDescent="0.25"/>
    <row r="3" spans="1:9" x14ac:dyDescent="0.25">
      <c r="B3" t="s">
        <v>193</v>
      </c>
    </row>
    <row r="4" spans="1:9" x14ac:dyDescent="0.25">
      <c r="B4" t="s">
        <v>99</v>
      </c>
    </row>
    <row r="5" spans="1:9" x14ac:dyDescent="0.25">
      <c r="B5" t="s">
        <v>100</v>
      </c>
    </row>
    <row r="6" spans="1:9" x14ac:dyDescent="0.25">
      <c r="B6" t="s">
        <v>101</v>
      </c>
    </row>
    <row r="7" spans="1:9" x14ac:dyDescent="0.25">
      <c r="B7" t="s">
        <v>102</v>
      </c>
    </row>
    <row r="8" spans="1:9" x14ac:dyDescent="0.25">
      <c r="B8" t="s">
        <v>103</v>
      </c>
    </row>
    <row r="9" spans="1:9" x14ac:dyDescent="0.25">
      <c r="B9" t="s">
        <v>104</v>
      </c>
    </row>
    <row r="10" spans="1:9" x14ac:dyDescent="0.25">
      <c r="B10" t="s">
        <v>188</v>
      </c>
    </row>
    <row r="11" spans="1:9" x14ac:dyDescent="0.25">
      <c r="B11" t="s">
        <v>189</v>
      </c>
    </row>
    <row r="12" spans="1:9" x14ac:dyDescent="0.25">
      <c r="B12" t="s">
        <v>190</v>
      </c>
    </row>
    <row r="13" spans="1:9" ht="90" x14ac:dyDescent="0.25">
      <c r="A13" t="s">
        <v>9</v>
      </c>
      <c r="B13" t="s">
        <v>10</v>
      </c>
      <c r="D13" s="1" t="s">
        <v>37</v>
      </c>
      <c r="E13" s="1" t="s">
        <v>38</v>
      </c>
      <c r="F13" s="13" t="s">
        <v>185</v>
      </c>
      <c r="G13" s="13" t="s">
        <v>186</v>
      </c>
      <c r="H13" s="13" t="s">
        <v>187</v>
      </c>
      <c r="I13" s="13" t="s">
        <v>169</v>
      </c>
    </row>
    <row r="14" spans="1:9" x14ac:dyDescent="0.25">
      <c r="A14">
        <v>0</v>
      </c>
      <c r="B14">
        <v>9.6</v>
      </c>
      <c r="D14" s="2"/>
      <c r="E14" s="2"/>
      <c r="F14" t="e">
        <f>FORECAST(D14,$E$14:$E$21,$D$14:$D$21)</f>
        <v>#DIV/0!</v>
      </c>
      <c r="G14" s="14"/>
      <c r="H14" s="14"/>
      <c r="I14" s="14"/>
    </row>
    <row r="15" spans="1:9" x14ac:dyDescent="0.25">
      <c r="A15">
        <v>1</v>
      </c>
      <c r="B15">
        <v>18.3</v>
      </c>
      <c r="D15" s="2"/>
      <c r="E15" s="2"/>
      <c r="F15" t="e">
        <f t="shared" ref="F15:F21" si="0">FORECAST(D15,$E$14:$E$21,$D$14:$D$21)</f>
        <v>#DIV/0!</v>
      </c>
      <c r="G15" s="14"/>
      <c r="H15" s="14"/>
      <c r="I15" s="14"/>
    </row>
    <row r="16" spans="1:9" x14ac:dyDescent="0.25">
      <c r="A16">
        <v>2</v>
      </c>
      <c r="B16">
        <v>29</v>
      </c>
      <c r="D16" s="2"/>
      <c r="E16" s="2"/>
      <c r="F16" t="e">
        <f t="shared" si="0"/>
        <v>#DIV/0!</v>
      </c>
      <c r="G16" s="14"/>
      <c r="H16" s="14"/>
      <c r="I16" s="14"/>
    </row>
    <row r="17" spans="1:9" x14ac:dyDescent="0.25">
      <c r="A17">
        <v>3</v>
      </c>
      <c r="B17">
        <v>47.2</v>
      </c>
      <c r="D17" s="2"/>
      <c r="E17" s="2"/>
      <c r="F17" t="e">
        <f t="shared" si="0"/>
        <v>#DIV/0!</v>
      </c>
      <c r="G17" s="14"/>
      <c r="H17" s="14"/>
      <c r="I17" s="14"/>
    </row>
    <row r="18" spans="1:9" x14ac:dyDescent="0.25">
      <c r="A18">
        <v>4</v>
      </c>
      <c r="B18">
        <v>71.099999999999994</v>
      </c>
      <c r="D18" s="2"/>
      <c r="E18" s="2"/>
      <c r="F18" t="e">
        <f t="shared" si="0"/>
        <v>#DIV/0!</v>
      </c>
      <c r="G18" s="14"/>
      <c r="H18" s="14"/>
      <c r="I18" s="14"/>
    </row>
    <row r="19" spans="1:9" x14ac:dyDescent="0.25">
      <c r="A19">
        <v>5</v>
      </c>
      <c r="B19">
        <v>119.1</v>
      </c>
      <c r="D19" s="2"/>
      <c r="E19" s="2"/>
      <c r="F19" t="e">
        <f t="shared" si="0"/>
        <v>#DIV/0!</v>
      </c>
      <c r="G19" s="14"/>
      <c r="H19" s="14"/>
      <c r="I19" s="14"/>
    </row>
    <row r="20" spans="1:9" x14ac:dyDescent="0.25">
      <c r="A20">
        <v>6</v>
      </c>
      <c r="B20">
        <v>174.6</v>
      </c>
      <c r="D20" s="2"/>
      <c r="E20" s="2"/>
      <c r="F20" t="e">
        <f t="shared" si="0"/>
        <v>#DIV/0!</v>
      </c>
      <c r="G20" s="14"/>
      <c r="H20" s="14"/>
      <c r="I20" s="14"/>
    </row>
    <row r="21" spans="1:9" x14ac:dyDescent="0.25">
      <c r="A21">
        <v>7</v>
      </c>
      <c r="B21">
        <v>247.3</v>
      </c>
      <c r="D21" s="2"/>
      <c r="E21" s="2"/>
      <c r="F21" t="e">
        <f t="shared" si="0"/>
        <v>#DIV/0!</v>
      </c>
      <c r="G21" s="14"/>
      <c r="H21" s="14"/>
      <c r="I21" s="14"/>
    </row>
    <row r="23" spans="1:9" x14ac:dyDescent="0.25">
      <c r="B23" t="s">
        <v>191</v>
      </c>
    </row>
    <row r="24" spans="1:9" x14ac:dyDescent="0.25">
      <c r="B24" s="2"/>
    </row>
    <row r="25" spans="1:9" x14ac:dyDescent="0.25">
      <c r="B25" t="s">
        <v>192</v>
      </c>
    </row>
    <row r="26" spans="1:9" x14ac:dyDescent="0.25">
      <c r="B26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3" sqref="A3"/>
    </sheetView>
  </sheetViews>
  <sheetFormatPr defaultRowHeight="15" x14ac:dyDescent="0.25"/>
  <sheetData>
    <row r="1" spans="1:2" ht="18" thickBot="1" x14ac:dyDescent="0.35">
      <c r="A1" s="15" t="s">
        <v>219</v>
      </c>
    </row>
    <row r="2" spans="1:2" ht="15.75" thickTop="1" x14ac:dyDescent="0.25"/>
    <row r="3" spans="1:2" x14ac:dyDescent="0.25">
      <c r="B3" t="s">
        <v>105</v>
      </c>
    </row>
    <row r="4" spans="1:2" x14ac:dyDescent="0.25">
      <c r="B4" t="s">
        <v>106</v>
      </c>
    </row>
    <row r="5" spans="1:2" x14ac:dyDescent="0.25">
      <c r="B5" t="s">
        <v>107</v>
      </c>
    </row>
    <row r="6" spans="1:2" x14ac:dyDescent="0.25">
      <c r="B6" t="s">
        <v>108</v>
      </c>
    </row>
    <row r="8" spans="1:2" x14ac:dyDescent="0.25">
      <c r="B8" t="s">
        <v>109</v>
      </c>
    </row>
    <row r="9" spans="1:2" x14ac:dyDescent="0.25">
      <c r="B9" t="s">
        <v>110</v>
      </c>
    </row>
    <row r="10" spans="1:2" x14ac:dyDescent="0.25">
      <c r="B10" t="s">
        <v>111</v>
      </c>
    </row>
    <row r="11" spans="1:2" x14ac:dyDescent="0.25">
      <c r="B11" t="s">
        <v>112</v>
      </c>
    </row>
    <row r="12" spans="1:2" x14ac:dyDescent="0.25">
      <c r="B12" t="s">
        <v>113</v>
      </c>
    </row>
    <row r="14" spans="1:2" x14ac:dyDescent="0.25">
      <c r="B14" t="s">
        <v>114</v>
      </c>
    </row>
    <row r="15" spans="1:2" x14ac:dyDescent="0.25">
      <c r="B15" t="s">
        <v>115</v>
      </c>
    </row>
    <row r="16" spans="1:2" x14ac:dyDescent="0.25">
      <c r="B16" t="s">
        <v>116</v>
      </c>
    </row>
    <row r="18" spans="2:2" x14ac:dyDescent="0.25">
      <c r="B18" t="s">
        <v>121</v>
      </c>
    </row>
    <row r="20" spans="2:2" x14ac:dyDescent="0.25">
      <c r="B20" t="s">
        <v>122</v>
      </c>
    </row>
    <row r="22" spans="2:2" x14ac:dyDescent="0.25">
      <c r="B22" t="s">
        <v>123</v>
      </c>
    </row>
    <row r="23" spans="2:2" x14ac:dyDescent="0.25">
      <c r="B23" t="s">
        <v>124</v>
      </c>
    </row>
    <row r="24" spans="2:2" x14ac:dyDescent="0.25">
      <c r="B24" t="s">
        <v>125</v>
      </c>
    </row>
    <row r="25" spans="2:2" x14ac:dyDescent="0.25">
      <c r="B25" t="s">
        <v>126</v>
      </c>
    </row>
    <row r="26" spans="2:2" x14ac:dyDescent="0.25">
      <c r="B26" t="s">
        <v>127</v>
      </c>
    </row>
    <row r="27" spans="2:2" x14ac:dyDescent="0.25">
      <c r="B27" t="s">
        <v>184</v>
      </c>
    </row>
    <row r="28" spans="2:2" x14ac:dyDescent="0.25">
      <c r="B28" t="s">
        <v>129</v>
      </c>
    </row>
    <row r="29" spans="2:2" x14ac:dyDescent="0.25">
      <c r="B29" t="s">
        <v>128</v>
      </c>
    </row>
    <row r="30" spans="2:2" x14ac:dyDescent="0.25">
      <c r="B30" t="s">
        <v>183</v>
      </c>
    </row>
    <row r="32" spans="2:2" x14ac:dyDescent="0.25">
      <c r="B32" t="s">
        <v>130</v>
      </c>
    </row>
    <row r="33" spans="2:2" x14ac:dyDescent="0.25">
      <c r="B33" t="s">
        <v>131</v>
      </c>
    </row>
    <row r="34" spans="2:2" x14ac:dyDescent="0.25">
      <c r="B34" t="s">
        <v>110</v>
      </c>
    </row>
    <row r="35" spans="2:2" x14ac:dyDescent="0.25">
      <c r="B35" t="s">
        <v>135</v>
      </c>
    </row>
    <row r="36" spans="2:2" x14ac:dyDescent="0.25">
      <c r="B36" t="s">
        <v>136</v>
      </c>
    </row>
    <row r="37" spans="2:2" x14ac:dyDescent="0.25">
      <c r="B37" t="s">
        <v>137</v>
      </c>
    </row>
    <row r="38" spans="2:2" x14ac:dyDescent="0.25">
      <c r="B38" t="s">
        <v>138</v>
      </c>
    </row>
    <row r="39" spans="2:2" x14ac:dyDescent="0.25">
      <c r="B39" t="s">
        <v>139</v>
      </c>
    </row>
    <row r="40" spans="2:2" x14ac:dyDescent="0.25">
      <c r="B40" t="s">
        <v>140</v>
      </c>
    </row>
    <row r="41" spans="2:2" x14ac:dyDescent="0.25">
      <c r="B41" t="s">
        <v>141</v>
      </c>
    </row>
    <row r="42" spans="2:2" x14ac:dyDescent="0.25">
      <c r="B4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D2" sqref="D2"/>
    </sheetView>
  </sheetViews>
  <sheetFormatPr defaultRowHeight="15" x14ac:dyDescent="0.25"/>
  <cols>
    <col min="2" max="2" width="15.5703125" bestFit="1" customWidth="1"/>
    <col min="3" max="3" width="12.85546875" customWidth="1"/>
    <col min="5" max="5" width="12.140625" customWidth="1"/>
    <col min="6" max="6" width="12.28515625" customWidth="1"/>
  </cols>
  <sheetData>
    <row r="1" spans="1:12" ht="18" thickBot="1" x14ac:dyDescent="0.35">
      <c r="A1" s="15" t="s">
        <v>220</v>
      </c>
    </row>
    <row r="2" spans="1:12" ht="15.75" thickTop="1" x14ac:dyDescent="0.25"/>
    <row r="3" spans="1:12" x14ac:dyDescent="0.25">
      <c r="A3" t="s">
        <v>194</v>
      </c>
      <c r="L3" t="s">
        <v>11</v>
      </c>
    </row>
    <row r="4" spans="1:12" x14ac:dyDescent="0.25">
      <c r="A4" t="s">
        <v>195</v>
      </c>
      <c r="L4" t="s">
        <v>12</v>
      </c>
    </row>
    <row r="5" spans="1:12" x14ac:dyDescent="0.25">
      <c r="A5" t="s">
        <v>196</v>
      </c>
    </row>
    <row r="6" spans="1:12" x14ac:dyDescent="0.25">
      <c r="A6" t="s">
        <v>13</v>
      </c>
    </row>
    <row r="8" spans="1:12" x14ac:dyDescent="0.25">
      <c r="A8" t="s">
        <v>200</v>
      </c>
    </row>
    <row r="9" spans="1:12" x14ac:dyDescent="0.25">
      <c r="A9" t="s">
        <v>201</v>
      </c>
    </row>
    <row r="12" spans="1:12" ht="30" x14ac:dyDescent="0.25">
      <c r="B12" t="s">
        <v>14</v>
      </c>
      <c r="C12" t="s">
        <v>15</v>
      </c>
      <c r="E12" s="1" t="s">
        <v>36</v>
      </c>
      <c r="F12" s="1" t="s">
        <v>35</v>
      </c>
      <c r="G12" t="s">
        <v>198</v>
      </c>
    </row>
    <row r="13" spans="1:12" x14ac:dyDescent="0.25">
      <c r="A13" t="s">
        <v>16</v>
      </c>
      <c r="B13">
        <v>0.38700000000000001</v>
      </c>
      <c r="C13">
        <v>0.24099999999999999</v>
      </c>
      <c r="E13" s="2"/>
      <c r="F13" s="2"/>
      <c r="G13" t="s">
        <v>199</v>
      </c>
    </row>
    <row r="14" spans="1:12" x14ac:dyDescent="0.25">
      <c r="A14" t="s">
        <v>17</v>
      </c>
      <c r="B14">
        <v>0.72</v>
      </c>
      <c r="C14">
        <v>0.61499999999999999</v>
      </c>
      <c r="E14" s="2"/>
      <c r="F14" s="2"/>
    </row>
    <row r="15" spans="1:12" x14ac:dyDescent="0.25">
      <c r="A15" t="s">
        <v>18</v>
      </c>
      <c r="B15">
        <v>1</v>
      </c>
      <c r="C15">
        <v>1</v>
      </c>
      <c r="E15" s="2"/>
      <c r="F15" s="2"/>
    </row>
    <row r="16" spans="1:12" x14ac:dyDescent="0.25">
      <c r="A16" t="s">
        <v>19</v>
      </c>
      <c r="B16">
        <v>1.52</v>
      </c>
      <c r="C16">
        <v>1.88</v>
      </c>
      <c r="E16" s="2"/>
      <c r="F16" s="2"/>
    </row>
    <row r="17" spans="1:6" x14ac:dyDescent="0.25">
      <c r="A17" t="s">
        <v>20</v>
      </c>
      <c r="B17">
        <v>5.2</v>
      </c>
      <c r="C17">
        <v>11.86</v>
      </c>
      <c r="E17" s="2"/>
      <c r="F17" s="2"/>
    </row>
    <row r="18" spans="1:6" x14ac:dyDescent="0.25">
      <c r="A18" t="s">
        <v>21</v>
      </c>
      <c r="B18">
        <v>9.5399999999999991</v>
      </c>
      <c r="C18">
        <v>29.46</v>
      </c>
      <c r="E18" s="2"/>
      <c r="F18" s="2"/>
    </row>
    <row r="20" spans="1:6" x14ac:dyDescent="0.25">
      <c r="A20" t="s">
        <v>202</v>
      </c>
    </row>
    <row r="21" spans="1:6" x14ac:dyDescent="0.25">
      <c r="A21" s="2"/>
    </row>
    <row r="30" spans="1:6" x14ac:dyDescent="0.25">
      <c r="A30" t="s">
        <v>197</v>
      </c>
    </row>
    <row r="31" spans="1:6" x14ac:dyDescent="0.25">
      <c r="A31" t="s">
        <v>22</v>
      </c>
      <c r="B31">
        <v>19.22</v>
      </c>
      <c r="C31">
        <v>84.01</v>
      </c>
    </row>
    <row r="32" spans="1:6" x14ac:dyDescent="0.25">
      <c r="A32" t="s">
        <v>23</v>
      </c>
      <c r="B32">
        <v>30.06</v>
      </c>
      <c r="C32">
        <v>164.8</v>
      </c>
    </row>
    <row r="33" spans="1:3" x14ac:dyDescent="0.25">
      <c r="A33" t="s">
        <v>24</v>
      </c>
      <c r="B33">
        <v>2.7669999999999999</v>
      </c>
      <c r="C33">
        <v>4.6029999999999998</v>
      </c>
    </row>
    <row r="34" spans="1:3" x14ac:dyDescent="0.25">
      <c r="A34" t="s">
        <v>25</v>
      </c>
      <c r="B34">
        <v>39.47</v>
      </c>
      <c r="C34">
        <v>247.49</v>
      </c>
    </row>
    <row r="35" spans="1:3" x14ac:dyDescent="0.25">
      <c r="A35" t="s">
        <v>26</v>
      </c>
      <c r="B35">
        <v>39.479999999999997</v>
      </c>
      <c r="C35">
        <v>248.09</v>
      </c>
    </row>
    <row r="36" spans="1:3" x14ac:dyDescent="0.25">
      <c r="A36" t="s">
        <v>27</v>
      </c>
      <c r="B36">
        <v>39.49</v>
      </c>
      <c r="C36">
        <v>248.62</v>
      </c>
    </row>
    <row r="37" spans="1:3" x14ac:dyDescent="0.25">
      <c r="A37" t="s">
        <v>28</v>
      </c>
      <c r="B37">
        <v>43.101999999999997</v>
      </c>
      <c r="C37">
        <v>282.83999999999997</v>
      </c>
    </row>
    <row r="38" spans="1:3" x14ac:dyDescent="0.25">
      <c r="A38" t="s">
        <v>29</v>
      </c>
      <c r="B38">
        <v>43.128999999999998</v>
      </c>
      <c r="C38">
        <v>283.2</v>
      </c>
    </row>
    <row r="39" spans="1:3" x14ac:dyDescent="0.25">
      <c r="A39" t="s">
        <v>30</v>
      </c>
      <c r="B39">
        <v>43.338999999999999</v>
      </c>
      <c r="C39">
        <v>285.39999999999998</v>
      </c>
    </row>
    <row r="40" spans="1:3" x14ac:dyDescent="0.25">
      <c r="A40" t="s">
        <v>31</v>
      </c>
      <c r="B40">
        <v>43.375999999999998</v>
      </c>
      <c r="C40">
        <v>285.97000000000003</v>
      </c>
    </row>
    <row r="41" spans="1:3" x14ac:dyDescent="0.25">
      <c r="A41" t="s">
        <v>32</v>
      </c>
      <c r="B41">
        <v>45.64</v>
      </c>
      <c r="C41">
        <v>309.87</v>
      </c>
    </row>
    <row r="42" spans="1:3" x14ac:dyDescent="0.25">
      <c r="A42" t="s">
        <v>33</v>
      </c>
      <c r="B42">
        <v>67.709000000000003</v>
      </c>
      <c r="C42">
        <v>557</v>
      </c>
    </row>
    <row r="43" spans="1:3" x14ac:dyDescent="0.25">
      <c r="A43" t="s">
        <v>34</v>
      </c>
      <c r="B43">
        <v>502.04</v>
      </c>
      <c r="C43">
        <v>11500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A3" sqref="A3"/>
    </sheetView>
  </sheetViews>
  <sheetFormatPr defaultRowHeight="15" x14ac:dyDescent="0.25"/>
  <cols>
    <col min="2" max="2" width="12.5703125" customWidth="1"/>
    <col min="3" max="3" width="21.42578125" customWidth="1"/>
    <col min="4" max="4" width="23.5703125" customWidth="1"/>
  </cols>
  <sheetData>
    <row r="1" spans="1:11" ht="18" thickBot="1" x14ac:dyDescent="0.35">
      <c r="A1" s="15" t="s">
        <v>221</v>
      </c>
    </row>
    <row r="2" spans="1:11" ht="15.75" thickTop="1" x14ac:dyDescent="0.25"/>
    <row r="3" spans="1:11" x14ac:dyDescent="0.25">
      <c r="B3" t="s">
        <v>59</v>
      </c>
    </row>
    <row r="4" spans="1:11" x14ac:dyDescent="0.25">
      <c r="B4" t="s">
        <v>60</v>
      </c>
    </row>
    <row r="5" spans="1:11" x14ac:dyDescent="0.25">
      <c r="B5" t="s">
        <v>61</v>
      </c>
    </row>
    <row r="7" spans="1:11" ht="18.75" x14ac:dyDescent="0.3">
      <c r="A7" s="3"/>
      <c r="B7" t="s">
        <v>68</v>
      </c>
    </row>
    <row r="8" spans="1:11" x14ac:dyDescent="0.25">
      <c r="B8" t="s">
        <v>62</v>
      </c>
      <c r="K8" t="s">
        <v>203</v>
      </c>
    </row>
    <row r="9" spans="1:11" x14ac:dyDescent="0.25">
      <c r="K9" t="s">
        <v>215</v>
      </c>
    </row>
    <row r="10" spans="1:11" x14ac:dyDescent="0.25">
      <c r="C10" t="s">
        <v>57</v>
      </c>
      <c r="D10" t="s">
        <v>56</v>
      </c>
    </row>
    <row r="11" spans="1:11" x14ac:dyDescent="0.25">
      <c r="B11" t="s">
        <v>49</v>
      </c>
      <c r="C11" s="2"/>
      <c r="D11" s="2"/>
    </row>
    <row r="12" spans="1:11" x14ac:dyDescent="0.25">
      <c r="B12" t="s">
        <v>50</v>
      </c>
      <c r="C12" s="2"/>
      <c r="D12" s="2"/>
    </row>
    <row r="13" spans="1:11" x14ac:dyDescent="0.25">
      <c r="B13" t="s">
        <v>51</v>
      </c>
      <c r="C13" s="2"/>
      <c r="D13" s="2"/>
    </row>
    <row r="14" spans="1:11" x14ac:dyDescent="0.25">
      <c r="B14" t="s">
        <v>52</v>
      </c>
      <c r="C14" s="2"/>
      <c r="D14" s="2"/>
    </row>
    <row r="15" spans="1:11" x14ac:dyDescent="0.25">
      <c r="B15" t="s">
        <v>53</v>
      </c>
      <c r="C15" s="2"/>
      <c r="D15" s="2"/>
    </row>
    <row r="18" spans="2:8" x14ac:dyDescent="0.25">
      <c r="B18" t="s">
        <v>69</v>
      </c>
    </row>
    <row r="19" spans="2:8" x14ac:dyDescent="0.25">
      <c r="B19" t="s">
        <v>70</v>
      </c>
    </row>
    <row r="20" spans="2:8" x14ac:dyDescent="0.25">
      <c r="B20" t="s">
        <v>71</v>
      </c>
    </row>
    <row r="21" spans="2:8" x14ac:dyDescent="0.25">
      <c r="B21" t="s">
        <v>72</v>
      </c>
    </row>
    <row r="22" spans="2:8" x14ac:dyDescent="0.25">
      <c r="B22" t="s">
        <v>73</v>
      </c>
    </row>
    <row r="25" spans="2:8" x14ac:dyDescent="0.25">
      <c r="H25" t="s">
        <v>39</v>
      </c>
    </row>
    <row r="27" spans="2:8" x14ac:dyDescent="0.25">
      <c r="H27" t="s">
        <v>205</v>
      </c>
    </row>
    <row r="28" spans="2:8" x14ac:dyDescent="0.25">
      <c r="H28" t="s">
        <v>206</v>
      </c>
    </row>
    <row r="29" spans="2:8" x14ac:dyDescent="0.25">
      <c r="H29" t="s">
        <v>207</v>
      </c>
    </row>
    <row r="40" spans="8:8" x14ac:dyDescent="0.25">
      <c r="H40" t="s">
        <v>40</v>
      </c>
    </row>
    <row r="42" spans="8:8" x14ac:dyDescent="0.25">
      <c r="H42" t="s">
        <v>211</v>
      </c>
    </row>
    <row r="43" spans="8:8" x14ac:dyDescent="0.25">
      <c r="H43" t="s">
        <v>206</v>
      </c>
    </row>
    <row r="44" spans="8:8" x14ac:dyDescent="0.25">
      <c r="H44" t="s">
        <v>212</v>
      </c>
    </row>
    <row r="45" spans="8:8" x14ac:dyDescent="0.25">
      <c r="H45" t="s">
        <v>208</v>
      </c>
    </row>
    <row r="46" spans="8:8" x14ac:dyDescent="0.25">
      <c r="H46" t="s">
        <v>209</v>
      </c>
    </row>
    <row r="47" spans="8:8" x14ac:dyDescent="0.25">
      <c r="H47" t="s">
        <v>210</v>
      </c>
    </row>
    <row r="55" spans="8:8" x14ac:dyDescent="0.25">
      <c r="H55" t="s">
        <v>41</v>
      </c>
    </row>
    <row r="57" spans="8:8" x14ac:dyDescent="0.25">
      <c r="H57" t="s">
        <v>43</v>
      </c>
    </row>
    <row r="58" spans="8:8" x14ac:dyDescent="0.25">
      <c r="H58" t="s">
        <v>42</v>
      </c>
    </row>
    <row r="60" spans="8:8" x14ac:dyDescent="0.25">
      <c r="H60" t="s">
        <v>204</v>
      </c>
    </row>
    <row r="61" spans="8:8" x14ac:dyDescent="0.25">
      <c r="H61" t="s">
        <v>48</v>
      </c>
    </row>
    <row r="63" spans="8:8" x14ac:dyDescent="0.25">
      <c r="H63" t="s">
        <v>216</v>
      </c>
    </row>
    <row r="70" spans="8:8" x14ac:dyDescent="0.25">
      <c r="H70" t="s">
        <v>44</v>
      </c>
    </row>
    <row r="72" spans="8:8" x14ac:dyDescent="0.25">
      <c r="H72" t="s">
        <v>54</v>
      </c>
    </row>
    <row r="73" spans="8:8" x14ac:dyDescent="0.25">
      <c r="H73" t="s">
        <v>55</v>
      </c>
    </row>
    <row r="74" spans="8:8" x14ac:dyDescent="0.25">
      <c r="H74" t="s">
        <v>213</v>
      </c>
    </row>
    <row r="86" spans="8:8" x14ac:dyDescent="0.25">
      <c r="H86" t="s">
        <v>45</v>
      </c>
    </row>
    <row r="87" spans="8:8" x14ac:dyDescent="0.25">
      <c r="H87" t="s">
        <v>214</v>
      </c>
    </row>
    <row r="89" spans="8:8" x14ac:dyDescent="0.25">
      <c r="H89" t="s">
        <v>46</v>
      </c>
    </row>
    <row r="91" spans="8:8" x14ac:dyDescent="0.25">
      <c r="H91" t="s">
        <v>47</v>
      </c>
    </row>
    <row r="93" spans="8:8" x14ac:dyDescent="0.25">
      <c r="H93" t="s">
        <v>54</v>
      </c>
    </row>
    <row r="94" spans="8:8" x14ac:dyDescent="0.25">
      <c r="H94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3" sqref="A3"/>
    </sheetView>
  </sheetViews>
  <sheetFormatPr defaultRowHeight="15" x14ac:dyDescent="0.25"/>
  <cols>
    <col min="2" max="2" width="13.5703125" customWidth="1"/>
    <col min="4" max="4" width="15.5703125" customWidth="1"/>
  </cols>
  <sheetData>
    <row r="1" spans="1:11" ht="18" thickBot="1" x14ac:dyDescent="0.35">
      <c r="A1" s="15" t="s">
        <v>222</v>
      </c>
      <c r="B1" s="4"/>
      <c r="K1" s="4" t="s">
        <v>63</v>
      </c>
    </row>
    <row r="2" spans="1:11" ht="15.75" thickTop="1" x14ac:dyDescent="0.25">
      <c r="B2" s="4"/>
      <c r="K2" s="4" t="s">
        <v>64</v>
      </c>
    </row>
    <row r="3" spans="1:11" x14ac:dyDescent="0.25">
      <c r="B3" s="4"/>
    </row>
    <row r="4" spans="1:11" x14ac:dyDescent="0.25">
      <c r="A4" s="4"/>
      <c r="B4" s="4"/>
    </row>
    <row r="5" spans="1:11" x14ac:dyDescent="0.25">
      <c r="B5" t="s">
        <v>143</v>
      </c>
    </row>
    <row r="6" spans="1:11" x14ac:dyDescent="0.25">
      <c r="B6" t="s">
        <v>144</v>
      </c>
    </row>
    <row r="9" spans="1:11" x14ac:dyDescent="0.25">
      <c r="A9" s="4" t="s">
        <v>0</v>
      </c>
      <c r="B9" s="4" t="s">
        <v>65</v>
      </c>
      <c r="D9" t="s">
        <v>66</v>
      </c>
      <c r="E9" t="s">
        <v>67</v>
      </c>
    </row>
    <row r="10" spans="1:11" x14ac:dyDescent="0.25">
      <c r="A10" s="4">
        <v>1790</v>
      </c>
      <c r="B10" s="5">
        <v>3929214</v>
      </c>
      <c r="D10" s="2"/>
      <c r="E10" s="2"/>
    </row>
    <row r="11" spans="1:11" x14ac:dyDescent="0.25">
      <c r="A11" s="4">
        <v>1800</v>
      </c>
      <c r="B11" s="5">
        <v>5236631</v>
      </c>
      <c r="D11" s="2"/>
      <c r="E11" s="2"/>
    </row>
    <row r="12" spans="1:11" x14ac:dyDescent="0.25">
      <c r="A12" s="4">
        <v>1810</v>
      </c>
      <c r="B12" s="5">
        <v>7239881</v>
      </c>
      <c r="D12" s="2"/>
      <c r="E12" s="2"/>
    </row>
    <row r="13" spans="1:11" x14ac:dyDescent="0.25">
      <c r="A13" s="4">
        <v>1820</v>
      </c>
      <c r="B13" s="5">
        <v>9638453</v>
      </c>
      <c r="D13" s="2"/>
      <c r="E13" s="2"/>
    </row>
    <row r="14" spans="1:11" x14ac:dyDescent="0.25">
      <c r="A14" s="4">
        <v>1830</v>
      </c>
      <c r="B14" s="5">
        <v>12866020</v>
      </c>
      <c r="D14" s="2"/>
      <c r="E14" s="2"/>
    </row>
    <row r="15" spans="1:11" x14ac:dyDescent="0.25">
      <c r="A15" s="4">
        <v>1840</v>
      </c>
      <c r="B15" s="5">
        <v>17069453</v>
      </c>
      <c r="D15" s="2"/>
      <c r="E15" s="2"/>
    </row>
    <row r="16" spans="1:11" x14ac:dyDescent="0.25">
      <c r="A16" s="4">
        <v>1850</v>
      </c>
      <c r="B16" s="5">
        <v>23191876</v>
      </c>
      <c r="D16" s="2"/>
      <c r="E16" s="2"/>
    </row>
    <row r="17" spans="1:5" x14ac:dyDescent="0.25">
      <c r="A17" s="4">
        <v>1860</v>
      </c>
      <c r="B17" s="5">
        <v>31443321</v>
      </c>
      <c r="D17" s="2"/>
      <c r="E17" s="2"/>
    </row>
    <row r="18" spans="1:5" x14ac:dyDescent="0.25">
      <c r="A18" s="4">
        <v>1870</v>
      </c>
      <c r="B18" s="5">
        <v>38558371</v>
      </c>
      <c r="D18" s="2"/>
      <c r="E18" s="2"/>
    </row>
    <row r="19" spans="1:5" x14ac:dyDescent="0.25">
      <c r="A19" s="4">
        <v>1880</v>
      </c>
      <c r="B19" s="5">
        <v>49371340</v>
      </c>
      <c r="D19" s="2"/>
      <c r="E19" s="2"/>
    </row>
    <row r="20" spans="1:5" x14ac:dyDescent="0.25">
      <c r="A20" s="4">
        <v>1890</v>
      </c>
      <c r="B20" s="5">
        <v>62979766</v>
      </c>
      <c r="D20" s="2"/>
      <c r="E20" s="2"/>
    </row>
    <row r="21" spans="1:5" x14ac:dyDescent="0.25">
      <c r="A21" s="4">
        <v>1900</v>
      </c>
      <c r="B21" s="5">
        <v>76212168</v>
      </c>
      <c r="D21" s="2"/>
      <c r="E21" s="2"/>
    </row>
    <row r="22" spans="1:5" x14ac:dyDescent="0.25">
      <c r="A22" s="4">
        <v>1910</v>
      </c>
      <c r="B22" s="5">
        <v>92228496</v>
      </c>
      <c r="D22" s="2"/>
      <c r="E22" s="2"/>
    </row>
    <row r="23" spans="1:5" x14ac:dyDescent="0.25">
      <c r="A23" s="4">
        <v>1920</v>
      </c>
      <c r="B23" s="5">
        <v>106021537</v>
      </c>
      <c r="D23" s="2"/>
      <c r="E23" s="2"/>
    </row>
    <row r="24" spans="1:5" x14ac:dyDescent="0.25">
      <c r="A24" s="4">
        <v>1930</v>
      </c>
      <c r="B24" s="5">
        <v>123202624</v>
      </c>
      <c r="D24" s="2"/>
      <c r="E24" s="2"/>
    </row>
    <row r="25" spans="1:5" x14ac:dyDescent="0.25">
      <c r="A25" s="4">
        <v>1940</v>
      </c>
      <c r="B25" s="5">
        <v>132164569</v>
      </c>
      <c r="D25" s="2"/>
      <c r="E25" s="2"/>
    </row>
    <row r="26" spans="1:5" x14ac:dyDescent="0.25">
      <c r="A26" s="4">
        <v>1950</v>
      </c>
      <c r="B26" s="5">
        <v>151325798</v>
      </c>
      <c r="D26" s="2"/>
      <c r="E26" s="2"/>
    </row>
    <row r="27" spans="1:5" x14ac:dyDescent="0.25">
      <c r="A27" s="4">
        <v>1960</v>
      </c>
      <c r="B27" s="5">
        <v>179323175</v>
      </c>
      <c r="D27" s="2"/>
      <c r="E27" s="2"/>
    </row>
    <row r="28" spans="1:5" x14ac:dyDescent="0.25">
      <c r="A28" s="4">
        <v>1970</v>
      </c>
      <c r="B28" s="5">
        <v>203211926</v>
      </c>
      <c r="D28" s="2"/>
      <c r="E28" s="2"/>
    </row>
    <row r="29" spans="1:5" x14ac:dyDescent="0.25">
      <c r="A29" s="4">
        <v>1980</v>
      </c>
      <c r="B29" s="5">
        <v>226545805</v>
      </c>
      <c r="D29" s="2"/>
      <c r="E29" s="2"/>
    </row>
    <row r="30" spans="1:5" x14ac:dyDescent="0.25">
      <c r="A30" s="4">
        <v>1990</v>
      </c>
      <c r="B30" s="5">
        <v>248709873</v>
      </c>
      <c r="D30" s="2"/>
      <c r="E30" s="2"/>
    </row>
    <row r="31" spans="1:5" x14ac:dyDescent="0.25">
      <c r="A31" s="4">
        <v>2000</v>
      </c>
      <c r="B31" s="5">
        <v>281421906</v>
      </c>
      <c r="D31" s="2"/>
      <c r="E31" s="2"/>
    </row>
    <row r="32" spans="1:5" x14ac:dyDescent="0.25">
      <c r="A32" s="4">
        <v>2010</v>
      </c>
      <c r="B32" s="5">
        <v>308745538</v>
      </c>
      <c r="D32" s="2"/>
      <c r="E3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</vt:lpstr>
      <vt:lpstr>practice_yeast</vt:lpstr>
      <vt:lpstr>powerfit</vt:lpstr>
      <vt:lpstr>practice_planets</vt:lpstr>
      <vt:lpstr>function_properties</vt:lpstr>
      <vt:lpstr>practice_population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 Ross</dc:creator>
  <cp:lastModifiedBy>User</cp:lastModifiedBy>
  <dcterms:created xsi:type="dcterms:W3CDTF">2012-04-14T01:12:30Z</dcterms:created>
  <dcterms:modified xsi:type="dcterms:W3CDTF">2012-08-30T16:46:56Z</dcterms:modified>
</cp:coreProperties>
</file>